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1" documentId="13_ncr:1_{DF1301BA-EE49-42B6-BC28-4B514DF7FA2A}" xr6:coauthVersionLast="47" xr6:coauthVersionMax="47" xr10:uidLastSave="{98779BF7-A4DC-4B1A-9544-A005C148A316}"/>
  <bookViews>
    <workbookView xWindow="-120" yWindow="-120" windowWidth="29040" windowHeight="15840" xr2:uid="{348ECAEC-6BD2-4DA2-BCE0-284A39D238B2}"/>
  </bookViews>
  <sheets>
    <sheet name="PRESUPUESTO APROBADO 2022" sheetId="1" r:id="rId1"/>
  </sheets>
  <definedNames>
    <definedName name="_xlnm.Print_Area" localSheetId="0">'PRESUPUESTO APROBADO 2022'!$A$1:$D$105</definedName>
    <definedName name="_xlnm.Print_Titles" localSheetId="0">'PRESUPUESTO APROBADO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36" i="1" l="1"/>
  <c r="C22" i="1" l="1"/>
  <c r="C18" i="1"/>
  <c r="C17" i="1"/>
  <c r="C35" i="1"/>
  <c r="C33" i="1"/>
  <c r="C31" i="1"/>
  <c r="B17" i="1" l="1"/>
  <c r="D11" i="1"/>
  <c r="D62" i="1" l="1"/>
  <c r="D61" i="1" s="1"/>
  <c r="C61" i="1"/>
  <c r="B61" i="1"/>
  <c r="D60" i="1"/>
  <c r="D59" i="1"/>
  <c r="D58" i="1"/>
  <c r="D57" i="1"/>
  <c r="D56" i="1"/>
  <c r="D55" i="1"/>
  <c r="D54" i="1"/>
  <c r="D53" i="1"/>
  <c r="D52" i="1"/>
  <c r="C51" i="1"/>
  <c r="B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B36" i="1"/>
  <c r="D35" i="1"/>
  <c r="D34" i="1"/>
  <c r="D33" i="1"/>
  <c r="D32" i="1"/>
  <c r="D31" i="1"/>
  <c r="D30" i="1"/>
  <c r="D29" i="1"/>
  <c r="D28" i="1"/>
  <c r="D27" i="1"/>
  <c r="C26" i="1"/>
  <c r="B26" i="1"/>
  <c r="D25" i="1"/>
  <c r="B24" i="1"/>
  <c r="B15" i="1" s="1"/>
  <c r="D23" i="1"/>
  <c r="D22" i="1"/>
  <c r="D21" i="1"/>
  <c r="D20" i="1"/>
  <c r="D19" i="1"/>
  <c r="D18" i="1"/>
  <c r="D17" i="1"/>
  <c r="D16" i="1"/>
  <c r="C15" i="1"/>
  <c r="D14" i="1"/>
  <c r="D13" i="1"/>
  <c r="D12" i="1"/>
  <c r="D10" i="1"/>
  <c r="D9" i="1"/>
  <c r="D8" i="1"/>
  <c r="C7" i="1"/>
  <c r="B7" i="1"/>
  <c r="C6" i="1" l="1"/>
  <c r="C73" i="1"/>
  <c r="D7" i="1"/>
  <c r="B6" i="1"/>
  <c r="D36" i="1"/>
  <c r="D51" i="1"/>
  <c r="D15" i="1"/>
  <c r="B73" i="1"/>
  <c r="B84" i="1" s="1"/>
  <c r="D26" i="1"/>
  <c r="D73" i="1" l="1"/>
  <c r="D84" i="1" s="1"/>
  <c r="C84" i="1"/>
  <c r="D6" i="1"/>
</calcChain>
</file>

<file path=xl/sharedStrings.xml><?xml version="1.0" encoding="utf-8"?>
<sst xmlns="http://schemas.openxmlformats.org/spreadsheetml/2006/main" count="96" uniqueCount="96">
  <si>
    <t>INSTITUTO DE EDUCACION SUPERIOR EN FORMACION DIPLOMATICA Y CONSULAR (INESDYC)</t>
  </si>
  <si>
    <t xml:space="preserve">1. Gasto devengado. </t>
  </si>
  <si>
    <t>PRESUPUESTO DE GASTOS Y APLICACIONES FINANCIERAS 2022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</si>
  <si>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</si>
  <si>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</si>
  <si>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</si>
  <si>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</si>
  <si>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</si>
  <si>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Presupuesto Aprobado</t>
  </si>
  <si>
    <t>Modificado</t>
  </si>
  <si>
    <t>Presupuesto Vigente</t>
  </si>
  <si>
    <t>2 - GASTOS</t>
  </si>
  <si>
    <t>2.1 - REMUNERACIONES Y CONTRIBUCIONES</t>
  </si>
  <si>
    <t>2.1.1 - REMUNERACIONES</t>
  </si>
  <si>
    <t>2.1.1.2- REMUNERACION AL PERSONAL CON CARÁCTER TRANSITORIO</t>
  </si>
  <si>
    <t>2.1.1.5 PRESTACIONES ECONOMICAS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</si>
  <si>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</si>
  <si>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</si>
  <si>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</si>
  <si>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</si>
  <si>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</si>
  <si>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</si>
  <si>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</si>
  <si>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</si>
  <si>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</si>
  <si>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</si>
  <si>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</si>
  <si>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</si>
  <si>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</si>
  <si>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2.2.8.8 - IMPUESTOS DERECHOS Y TASAS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</si>
  <si>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</si>
  <si>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</si>
  <si>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</si>
  <si>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</si>
  <si>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</si>
  <si>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</si>
  <si>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</si>
  <si>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</si>
  <si>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</si>
  <si>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</si>
  <si>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</si>
  <si>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</si>
  <si>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</si>
  <si>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</si>
  <si>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</si>
  <si>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</si>
  <si>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</si>
  <si>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</si>
  <si>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</si>
  <si>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</si>
  <si>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</si>
  <si>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</si>
  <si>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</si>
  <si>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</si>
  <si>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</si>
  <si>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</si>
  <si>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</si>
  <si>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</si>
  <si>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</si>
  <si>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</si>
  <si>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</si>
  <si>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</si>
  <si>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</si>
  <si>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</si>
  <si>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</si>
  <si>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</si>
  <si>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</si>
  <si>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</si>
  <si>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</si>
  <si>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</si>
  <si>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</si>
  <si>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</si>
  <si>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</si>
  <si>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</si>
  <si>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</si>
  <si>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</si>
  <si>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</si>
  <si>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</si>
  <si>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</si>
  <si>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</si>
  <si>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</si>
  <si>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</si>
  <si>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</si>
  <si>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</si>
  <si>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</si>
  <si>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</si>
  <si>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</si>
  <si>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</si>
  <si>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</si>
  <si>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Fuente: SIGEF</t>
  </si>
  <si>
    <t>un presupuesto complementario.</t>
  </si>
  <si>
    <t>cumplido los requisitos administrativos dispuestos por el reglamento de la presente Ley.</t>
  </si>
  <si>
    <r>
      <rPr>
        <b/>
        <sz val="12"/>
        <color theme="1"/>
        <rFont val="Calibri"/>
        <family val="2"/>
        <scheme val="minor"/>
      </rPr>
      <t>Presupuesto aprobado</t>
    </r>
    <r>
      <rPr>
        <sz val="12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</si>
  <si>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2"/>
        <color theme="1"/>
        <rFont val="Calibri"/>
        <family val="2"/>
        <scheme val="minor"/>
      </rPr>
      <t>Presupuesto modificado</t>
    </r>
    <r>
      <rPr>
        <sz val="12"/>
        <color theme="1"/>
        <rFont val="Calibri"/>
        <family val="2"/>
        <scheme val="minor"/>
      </rPr>
      <t xml:space="preserve">: Se refiere al prespuesto aprobado en caso de que el Congreso Nacional apruebe </t>
    </r>
  </si>
  <si>
    <r>
      <t xml:space="preserve">Total devengado: </t>
    </r>
    <r>
      <rPr>
        <sz val="12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</si>
  <si>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oportunamente contratados o, en los casos de gastos sin contrapretación, por haberse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</si>
</sst>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$_-;\-* #,##0.0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Font="1" applyBorder="1"/>
    <xf numFmtId="43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9" fontId="3" fillId="0" borderId="0" xfId="2" applyFont="1" applyFill="1" applyBorder="1"/>
    <xf numFmtId="164" fontId="3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1" applyFont="1" applyFill="1" applyBorder="1"/>
    <xf numFmtId="165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/>
    <xf numFmtId="164" fontId="3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vertical="center"/>
    </xf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>
      <alignment wrapText="1"/>
    </xf>
    <xf numFmtId="164" fontId="4" fillId="0" borderId="0" xfId="1" applyFont="1" applyFill="1" applyBorder="1" applyAlignment="1">
      <alignment horizontal="left" vertical="center" wrapText="1"/>
    </xf>
    <xf numFmtId="164" fontId="5" fillId="0" borderId="0" xfId="1" applyFont="1" applyBorder="1"/>
    <xf numFmtId="164" fontId="4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4" fontId="5" fillId="0" borderId="0" xfId="0" applyNumberFormat="1" applyFont="1"/>
    <xf numFmtId="164" fontId="3" fillId="0" borderId="2" xfId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vertical="center"/>
    </xf>
    <xf numFmtId="164" fontId="3" fillId="0" borderId="2" xfId="1" applyFont="1" applyFill="1" applyBorder="1" applyAlignment="1">
      <alignment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164" fontId="2" fillId="4" borderId="1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1" applyFont="1" applyBorder="1" applyAlignment="1">
      <alignment vertical="center"/>
    </xf>
    <xf numFmtId="164" fontId="2" fillId="0" borderId="4" xfId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164" fontId="3" fillId="0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/>
    </xf>
    <xf numFmtId="164" fontId="3" fillId="0" borderId="0" xfId="1" applyFont="1"/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illares" xfId="1" builtinId="3"/>
    <cellStyle name="Millares 2" xfId="3" xr:uid="{981127C4-4B95-4373-8E45-484DDF8D9D0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475877</xdr:colOff>
      <xdr:row>0</xdr:row>
      <xdr:rowOff>102720</xdr:rowOff>
    </xdr:from>
    <xdr:ext cx="905248" cy="826211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4475D0A3-3BC5-45D1-B4C4-2888D888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77" y="102720"/>
          <a:ext cx="905248" cy="82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212912</xdr:colOff>
      <xdr:row>93</xdr:row>
      <xdr:rowOff>56029</xdr:rowOff>
    </xdr:from>
    <xdr:to>
      <xdr:col>3</xdr:col>
      <xdr:colOff>1572136</xdr:colOff>
      <xdr:row>104</xdr:row>
      <xdr:rowOff>326168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F8D6FF-36ED-363A-193A-75110D29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912" y="28093147"/>
          <a:ext cx="11321253" cy="347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F0F6-277C-4325-9538-8FAA5B4CC01C}">
  <dimension ref="A1:Q106"/>
  <sheetViews>
    <sheetView showGridLines="0" tabSelected="1" view="pageBreakPreview" topLeftCell="A97" zoomScale="85" zoomScaleNormal="85" zoomScaleSheetLayoutView="85" workbookViewId="0">
      <selection activeCell="A88" sqref="A88"/>
    </sheetView>
  </sheetViews>
  <sheetFormatPr baseColWidth="10" defaultColWidth="9.140625" defaultRowHeight="21" x14ac:dyDescent="0.35"/>
  <cols>
    <col min="1" max="1" width="89.85546875" style="1" customWidth="1"/>
    <col min="2" max="2" width="29.85546875" style="3" customWidth="1"/>
    <col min="3" max="3" width="29.5703125" style="3" customWidth="1"/>
    <col min="4" max="4" width="29.42578125" style="3" customWidth="1"/>
    <col min="5" max="5" width="4" style="1" hidden="1" customWidth="1"/>
    <col min="6" max="6" width="96.7109375" style="1" hidden="1" customWidth="1"/>
    <col min="7" max="7" width="0" style="1" hidden="1" customWidth="1"/>
    <col min="8" max="13" width="8.5703125" style="1" hidden="1" customWidth="1"/>
    <col min="14" max="14" width="8.5703125" style="1" bestFit="1" customWidth="1"/>
    <col min="15" max="15" width="19.42578125" style="1" bestFit="1" customWidth="1"/>
    <col min="16" max="16" width="14.7109375" style="1" customWidth="1"/>
    <col min="17" max="17" width="19.42578125" style="1" bestFit="1" customWidth="1"/>
    <col min="18" max="246" width="9.140625" style="1"/>
    <col min="247" max="247" width="89.85546875" style="1" customWidth="1"/>
    <col min="248" max="248" width="27.7109375" style="1" customWidth="1"/>
    <col min="249" max="249" width="25.7109375" style="1" customWidth="1"/>
    <col min="250" max="250" width="23.7109375" style="1" customWidth="1"/>
    <col min="251" max="251" width="24.140625" style="1" customWidth="1"/>
    <col min="252" max="252" width="23.7109375" style="1" customWidth="1"/>
    <col min="253" max="253" width="24.140625" style="1" customWidth="1"/>
    <col min="254" max="254" width="23.42578125" style="1" customWidth="1"/>
    <col min="255" max="255" width="24.140625" style="1" bestFit="1" customWidth="1"/>
    <col min="256" max="258" width="22.5703125" style="1" customWidth="1"/>
    <col min="259" max="259" width="22.5703125" style="1" bestFit="1" customWidth="1"/>
    <col min="260" max="260" width="23.7109375" style="1" bestFit="1" customWidth="1"/>
    <col min="261" max="261" width="9.140625" style="1"/>
    <col min="262" max="262" width="96.7109375" style="1" bestFit="1" customWidth="1"/>
    <col min="263" max="263" width="9.140625" style="1"/>
    <col min="264" max="271" width="8.5703125" style="1" bestFit="1" customWidth="1"/>
    <col min="272" max="273" width="10" style="1" bestFit="1" customWidth="1"/>
    <col min="274" max="502" width="9.140625" style="1"/>
    <col min="503" max="503" width="89.85546875" style="1" customWidth="1"/>
    <col min="504" max="504" width="27.7109375" style="1" customWidth="1"/>
    <col min="505" max="505" width="25.7109375" style="1" customWidth="1"/>
    <col min="506" max="506" width="23.7109375" style="1" customWidth="1"/>
    <col min="507" max="507" width="24.140625" style="1" customWidth="1"/>
    <col min="508" max="508" width="23.7109375" style="1" customWidth="1"/>
    <col min="509" max="509" width="24.140625" style="1" customWidth="1"/>
    <col min="510" max="510" width="23.42578125" style="1" customWidth="1"/>
    <col min="511" max="511" width="24.140625" style="1" bestFit="1" customWidth="1"/>
    <col min="512" max="514" width="22.5703125" style="1" customWidth="1"/>
    <col min="515" max="515" width="22.5703125" style="1" bestFit="1" customWidth="1"/>
    <col min="516" max="516" width="23.7109375" style="1" bestFit="1" customWidth="1"/>
    <col min="517" max="517" width="9.140625" style="1"/>
    <col min="518" max="518" width="96.7109375" style="1" bestFit="1" customWidth="1"/>
    <col min="519" max="519" width="9.140625" style="1"/>
    <col min="520" max="527" width="8.5703125" style="1" bestFit="1" customWidth="1"/>
    <col min="528" max="529" width="10" style="1" bestFit="1" customWidth="1"/>
    <col min="530" max="758" width="9.140625" style="1"/>
    <col min="759" max="759" width="89.85546875" style="1" customWidth="1"/>
    <col min="760" max="760" width="27.7109375" style="1" customWidth="1"/>
    <col min="761" max="761" width="25.7109375" style="1" customWidth="1"/>
    <col min="762" max="762" width="23.7109375" style="1" customWidth="1"/>
    <col min="763" max="763" width="24.140625" style="1" customWidth="1"/>
    <col min="764" max="764" width="23.7109375" style="1" customWidth="1"/>
    <col min="765" max="765" width="24.140625" style="1" customWidth="1"/>
    <col min="766" max="766" width="23.42578125" style="1" customWidth="1"/>
    <col min="767" max="767" width="24.140625" style="1" bestFit="1" customWidth="1"/>
    <col min="768" max="770" width="22.5703125" style="1" customWidth="1"/>
    <col min="771" max="771" width="22.5703125" style="1" bestFit="1" customWidth="1"/>
    <col min="772" max="772" width="23.7109375" style="1" bestFit="1" customWidth="1"/>
    <col min="773" max="773" width="9.140625" style="1"/>
    <col min="774" max="774" width="96.7109375" style="1" bestFit="1" customWidth="1"/>
    <col min="775" max="775" width="9.140625" style="1"/>
    <col min="776" max="783" width="8.5703125" style="1" bestFit="1" customWidth="1"/>
    <col min="784" max="785" width="10" style="1" bestFit="1" customWidth="1"/>
    <col min="786" max="1014" width="9.140625" style="1"/>
    <col min="1015" max="1015" width="89.85546875" style="1" customWidth="1"/>
    <col min="1016" max="1016" width="27.7109375" style="1" customWidth="1"/>
    <col min="1017" max="1017" width="25.7109375" style="1" customWidth="1"/>
    <col min="1018" max="1018" width="23.7109375" style="1" customWidth="1"/>
    <col min="1019" max="1019" width="24.140625" style="1" customWidth="1"/>
    <col min="1020" max="1020" width="23.7109375" style="1" customWidth="1"/>
    <col min="1021" max="1021" width="24.140625" style="1" customWidth="1"/>
    <col min="1022" max="1022" width="23.42578125" style="1" customWidth="1"/>
    <col min="1023" max="1023" width="24.140625" style="1" bestFit="1" customWidth="1"/>
    <col min="1024" max="1026" width="22.5703125" style="1" customWidth="1"/>
    <col min="1027" max="1027" width="22.5703125" style="1" bestFit="1" customWidth="1"/>
    <col min="1028" max="1028" width="23.7109375" style="1" bestFit="1" customWidth="1"/>
    <col min="1029" max="1029" width="9.140625" style="1"/>
    <col min="1030" max="1030" width="96.7109375" style="1" bestFit="1" customWidth="1"/>
    <col min="1031" max="1031" width="9.140625" style="1"/>
    <col min="1032" max="1039" width="8.5703125" style="1" bestFit="1" customWidth="1"/>
    <col min="1040" max="1041" width="10" style="1" bestFit="1" customWidth="1"/>
    <col min="1042" max="1270" width="9.140625" style="1"/>
    <col min="1271" max="1271" width="89.85546875" style="1" customWidth="1"/>
    <col min="1272" max="1272" width="27.7109375" style="1" customWidth="1"/>
    <col min="1273" max="1273" width="25.7109375" style="1" customWidth="1"/>
    <col min="1274" max="1274" width="23.7109375" style="1" customWidth="1"/>
    <col min="1275" max="1275" width="24.140625" style="1" customWidth="1"/>
    <col min="1276" max="1276" width="23.7109375" style="1" customWidth="1"/>
    <col min="1277" max="1277" width="24.140625" style="1" customWidth="1"/>
    <col min="1278" max="1278" width="23.42578125" style="1" customWidth="1"/>
    <col min="1279" max="1279" width="24.140625" style="1" bestFit="1" customWidth="1"/>
    <col min="1280" max="1282" width="22.5703125" style="1" customWidth="1"/>
    <col min="1283" max="1283" width="22.5703125" style="1" bestFit="1" customWidth="1"/>
    <col min="1284" max="1284" width="23.7109375" style="1" bestFit="1" customWidth="1"/>
    <col min="1285" max="1285" width="9.140625" style="1"/>
    <col min="1286" max="1286" width="96.7109375" style="1" bestFit="1" customWidth="1"/>
    <col min="1287" max="1287" width="9.140625" style="1"/>
    <col min="1288" max="1295" width="8.5703125" style="1" bestFit="1" customWidth="1"/>
    <col min="1296" max="1297" width="10" style="1" bestFit="1" customWidth="1"/>
    <col min="1298" max="1526" width="9.140625" style="1"/>
    <col min="1527" max="1527" width="89.85546875" style="1" customWidth="1"/>
    <col min="1528" max="1528" width="27.7109375" style="1" customWidth="1"/>
    <col min="1529" max="1529" width="25.7109375" style="1" customWidth="1"/>
    <col min="1530" max="1530" width="23.7109375" style="1" customWidth="1"/>
    <col min="1531" max="1531" width="24.140625" style="1" customWidth="1"/>
    <col min="1532" max="1532" width="23.7109375" style="1" customWidth="1"/>
    <col min="1533" max="1533" width="24.140625" style="1" customWidth="1"/>
    <col min="1534" max="1534" width="23.42578125" style="1" customWidth="1"/>
    <col min="1535" max="1535" width="24.140625" style="1" bestFit="1" customWidth="1"/>
    <col min="1536" max="1538" width="22.5703125" style="1" customWidth="1"/>
    <col min="1539" max="1539" width="22.5703125" style="1" bestFit="1" customWidth="1"/>
    <col min="1540" max="1540" width="23.7109375" style="1" bestFit="1" customWidth="1"/>
    <col min="1541" max="1541" width="9.140625" style="1"/>
    <col min="1542" max="1542" width="96.7109375" style="1" bestFit="1" customWidth="1"/>
    <col min="1543" max="1543" width="9.140625" style="1"/>
    <col min="1544" max="1551" width="8.5703125" style="1" bestFit="1" customWidth="1"/>
    <col min="1552" max="1553" width="10" style="1" bestFit="1" customWidth="1"/>
    <col min="1554" max="1782" width="9.140625" style="1"/>
    <col min="1783" max="1783" width="89.85546875" style="1" customWidth="1"/>
    <col min="1784" max="1784" width="27.7109375" style="1" customWidth="1"/>
    <col min="1785" max="1785" width="25.7109375" style="1" customWidth="1"/>
    <col min="1786" max="1786" width="23.7109375" style="1" customWidth="1"/>
    <col min="1787" max="1787" width="24.140625" style="1" customWidth="1"/>
    <col min="1788" max="1788" width="23.7109375" style="1" customWidth="1"/>
    <col min="1789" max="1789" width="24.140625" style="1" customWidth="1"/>
    <col min="1790" max="1790" width="23.42578125" style="1" customWidth="1"/>
    <col min="1791" max="1791" width="24.140625" style="1" bestFit="1" customWidth="1"/>
    <col min="1792" max="1794" width="22.5703125" style="1" customWidth="1"/>
    <col min="1795" max="1795" width="22.5703125" style="1" bestFit="1" customWidth="1"/>
    <col min="1796" max="1796" width="23.7109375" style="1" bestFit="1" customWidth="1"/>
    <col min="1797" max="1797" width="9.140625" style="1"/>
    <col min="1798" max="1798" width="96.7109375" style="1" bestFit="1" customWidth="1"/>
    <col min="1799" max="1799" width="9.140625" style="1"/>
    <col min="1800" max="1807" width="8.5703125" style="1" bestFit="1" customWidth="1"/>
    <col min="1808" max="1809" width="10" style="1" bestFit="1" customWidth="1"/>
    <col min="1810" max="2038" width="9.140625" style="1"/>
    <col min="2039" max="2039" width="89.85546875" style="1" customWidth="1"/>
    <col min="2040" max="2040" width="27.7109375" style="1" customWidth="1"/>
    <col min="2041" max="2041" width="25.7109375" style="1" customWidth="1"/>
    <col min="2042" max="2042" width="23.7109375" style="1" customWidth="1"/>
    <col min="2043" max="2043" width="24.140625" style="1" customWidth="1"/>
    <col min="2044" max="2044" width="23.7109375" style="1" customWidth="1"/>
    <col min="2045" max="2045" width="24.140625" style="1" customWidth="1"/>
    <col min="2046" max="2046" width="23.42578125" style="1" customWidth="1"/>
    <col min="2047" max="2047" width="24.140625" style="1" bestFit="1" customWidth="1"/>
    <col min="2048" max="2050" width="22.5703125" style="1" customWidth="1"/>
    <col min="2051" max="2051" width="22.5703125" style="1" bestFit="1" customWidth="1"/>
    <col min="2052" max="2052" width="23.7109375" style="1" bestFit="1" customWidth="1"/>
    <col min="2053" max="2053" width="9.140625" style="1"/>
    <col min="2054" max="2054" width="96.7109375" style="1" bestFit="1" customWidth="1"/>
    <col min="2055" max="2055" width="9.140625" style="1"/>
    <col min="2056" max="2063" width="8.5703125" style="1" bestFit="1" customWidth="1"/>
    <col min="2064" max="2065" width="10" style="1" bestFit="1" customWidth="1"/>
    <col min="2066" max="2294" width="9.140625" style="1"/>
    <col min="2295" max="2295" width="89.85546875" style="1" customWidth="1"/>
    <col min="2296" max="2296" width="27.7109375" style="1" customWidth="1"/>
    <col min="2297" max="2297" width="25.7109375" style="1" customWidth="1"/>
    <col min="2298" max="2298" width="23.7109375" style="1" customWidth="1"/>
    <col min="2299" max="2299" width="24.140625" style="1" customWidth="1"/>
    <col min="2300" max="2300" width="23.7109375" style="1" customWidth="1"/>
    <col min="2301" max="2301" width="24.140625" style="1" customWidth="1"/>
    <col min="2302" max="2302" width="23.42578125" style="1" customWidth="1"/>
    <col min="2303" max="2303" width="24.140625" style="1" bestFit="1" customWidth="1"/>
    <col min="2304" max="2306" width="22.5703125" style="1" customWidth="1"/>
    <col min="2307" max="2307" width="22.5703125" style="1" bestFit="1" customWidth="1"/>
    <col min="2308" max="2308" width="23.7109375" style="1" bestFit="1" customWidth="1"/>
    <col min="2309" max="2309" width="9.140625" style="1"/>
    <col min="2310" max="2310" width="96.7109375" style="1" bestFit="1" customWidth="1"/>
    <col min="2311" max="2311" width="9.140625" style="1"/>
    <col min="2312" max="2319" width="8.5703125" style="1" bestFit="1" customWidth="1"/>
    <col min="2320" max="2321" width="10" style="1" bestFit="1" customWidth="1"/>
    <col min="2322" max="2550" width="9.140625" style="1"/>
    <col min="2551" max="2551" width="89.85546875" style="1" customWidth="1"/>
    <col min="2552" max="2552" width="27.7109375" style="1" customWidth="1"/>
    <col min="2553" max="2553" width="25.7109375" style="1" customWidth="1"/>
    <col min="2554" max="2554" width="23.7109375" style="1" customWidth="1"/>
    <col min="2555" max="2555" width="24.140625" style="1" customWidth="1"/>
    <col min="2556" max="2556" width="23.7109375" style="1" customWidth="1"/>
    <col min="2557" max="2557" width="24.140625" style="1" customWidth="1"/>
    <col min="2558" max="2558" width="23.42578125" style="1" customWidth="1"/>
    <col min="2559" max="2559" width="24.140625" style="1" bestFit="1" customWidth="1"/>
    <col min="2560" max="2562" width="22.5703125" style="1" customWidth="1"/>
    <col min="2563" max="2563" width="22.5703125" style="1" bestFit="1" customWidth="1"/>
    <col min="2564" max="2564" width="23.7109375" style="1" bestFit="1" customWidth="1"/>
    <col min="2565" max="2565" width="9.140625" style="1"/>
    <col min="2566" max="2566" width="96.7109375" style="1" bestFit="1" customWidth="1"/>
    <col min="2567" max="2567" width="9.140625" style="1"/>
    <col min="2568" max="2575" width="8.5703125" style="1" bestFit="1" customWidth="1"/>
    <col min="2576" max="2577" width="10" style="1" bestFit="1" customWidth="1"/>
    <col min="2578" max="2806" width="9.140625" style="1"/>
    <col min="2807" max="2807" width="89.85546875" style="1" customWidth="1"/>
    <col min="2808" max="2808" width="27.7109375" style="1" customWidth="1"/>
    <col min="2809" max="2809" width="25.7109375" style="1" customWidth="1"/>
    <col min="2810" max="2810" width="23.7109375" style="1" customWidth="1"/>
    <col min="2811" max="2811" width="24.140625" style="1" customWidth="1"/>
    <col min="2812" max="2812" width="23.7109375" style="1" customWidth="1"/>
    <col min="2813" max="2813" width="24.140625" style="1" customWidth="1"/>
    <col min="2814" max="2814" width="23.42578125" style="1" customWidth="1"/>
    <col min="2815" max="2815" width="24.140625" style="1" bestFit="1" customWidth="1"/>
    <col min="2816" max="2818" width="22.5703125" style="1" customWidth="1"/>
    <col min="2819" max="2819" width="22.5703125" style="1" bestFit="1" customWidth="1"/>
    <col min="2820" max="2820" width="23.7109375" style="1" bestFit="1" customWidth="1"/>
    <col min="2821" max="2821" width="9.140625" style="1"/>
    <col min="2822" max="2822" width="96.7109375" style="1" bestFit="1" customWidth="1"/>
    <col min="2823" max="2823" width="9.140625" style="1"/>
    <col min="2824" max="2831" width="8.5703125" style="1" bestFit="1" customWidth="1"/>
    <col min="2832" max="2833" width="10" style="1" bestFit="1" customWidth="1"/>
    <col min="2834" max="3062" width="9.140625" style="1"/>
    <col min="3063" max="3063" width="89.85546875" style="1" customWidth="1"/>
    <col min="3064" max="3064" width="27.7109375" style="1" customWidth="1"/>
    <col min="3065" max="3065" width="25.7109375" style="1" customWidth="1"/>
    <col min="3066" max="3066" width="23.7109375" style="1" customWidth="1"/>
    <col min="3067" max="3067" width="24.140625" style="1" customWidth="1"/>
    <col min="3068" max="3068" width="23.7109375" style="1" customWidth="1"/>
    <col min="3069" max="3069" width="24.140625" style="1" customWidth="1"/>
    <col min="3070" max="3070" width="23.42578125" style="1" customWidth="1"/>
    <col min="3071" max="3071" width="24.140625" style="1" bestFit="1" customWidth="1"/>
    <col min="3072" max="3074" width="22.5703125" style="1" customWidth="1"/>
    <col min="3075" max="3075" width="22.5703125" style="1" bestFit="1" customWidth="1"/>
    <col min="3076" max="3076" width="23.7109375" style="1" bestFit="1" customWidth="1"/>
    <col min="3077" max="3077" width="9.140625" style="1"/>
    <col min="3078" max="3078" width="96.7109375" style="1" bestFit="1" customWidth="1"/>
    <col min="3079" max="3079" width="9.140625" style="1"/>
    <col min="3080" max="3087" width="8.5703125" style="1" bestFit="1" customWidth="1"/>
    <col min="3088" max="3089" width="10" style="1" bestFit="1" customWidth="1"/>
    <col min="3090" max="3318" width="9.140625" style="1"/>
    <col min="3319" max="3319" width="89.85546875" style="1" customWidth="1"/>
    <col min="3320" max="3320" width="27.7109375" style="1" customWidth="1"/>
    <col min="3321" max="3321" width="25.7109375" style="1" customWidth="1"/>
    <col min="3322" max="3322" width="23.7109375" style="1" customWidth="1"/>
    <col min="3323" max="3323" width="24.140625" style="1" customWidth="1"/>
    <col min="3324" max="3324" width="23.7109375" style="1" customWidth="1"/>
    <col min="3325" max="3325" width="24.140625" style="1" customWidth="1"/>
    <col min="3326" max="3326" width="23.42578125" style="1" customWidth="1"/>
    <col min="3327" max="3327" width="24.140625" style="1" bestFit="1" customWidth="1"/>
    <col min="3328" max="3330" width="22.5703125" style="1" customWidth="1"/>
    <col min="3331" max="3331" width="22.5703125" style="1" bestFit="1" customWidth="1"/>
    <col min="3332" max="3332" width="23.7109375" style="1" bestFit="1" customWidth="1"/>
    <col min="3333" max="3333" width="9.140625" style="1"/>
    <col min="3334" max="3334" width="96.7109375" style="1" bestFit="1" customWidth="1"/>
    <col min="3335" max="3335" width="9.140625" style="1"/>
    <col min="3336" max="3343" width="8.5703125" style="1" bestFit="1" customWidth="1"/>
    <col min="3344" max="3345" width="10" style="1" bestFit="1" customWidth="1"/>
    <col min="3346" max="3574" width="9.140625" style="1"/>
    <col min="3575" max="3575" width="89.85546875" style="1" customWidth="1"/>
    <col min="3576" max="3576" width="27.7109375" style="1" customWidth="1"/>
    <col min="3577" max="3577" width="25.7109375" style="1" customWidth="1"/>
    <col min="3578" max="3578" width="23.7109375" style="1" customWidth="1"/>
    <col min="3579" max="3579" width="24.140625" style="1" customWidth="1"/>
    <col min="3580" max="3580" width="23.7109375" style="1" customWidth="1"/>
    <col min="3581" max="3581" width="24.140625" style="1" customWidth="1"/>
    <col min="3582" max="3582" width="23.42578125" style="1" customWidth="1"/>
    <col min="3583" max="3583" width="24.140625" style="1" bestFit="1" customWidth="1"/>
    <col min="3584" max="3586" width="22.5703125" style="1" customWidth="1"/>
    <col min="3587" max="3587" width="22.5703125" style="1" bestFit="1" customWidth="1"/>
    <col min="3588" max="3588" width="23.7109375" style="1" bestFit="1" customWidth="1"/>
    <col min="3589" max="3589" width="9.140625" style="1"/>
    <col min="3590" max="3590" width="96.7109375" style="1" bestFit="1" customWidth="1"/>
    <col min="3591" max="3591" width="9.140625" style="1"/>
    <col min="3592" max="3599" width="8.5703125" style="1" bestFit="1" customWidth="1"/>
    <col min="3600" max="3601" width="10" style="1" bestFit="1" customWidth="1"/>
    <col min="3602" max="3830" width="9.140625" style="1"/>
    <col min="3831" max="3831" width="89.85546875" style="1" customWidth="1"/>
    <col min="3832" max="3832" width="27.7109375" style="1" customWidth="1"/>
    <col min="3833" max="3833" width="25.7109375" style="1" customWidth="1"/>
    <col min="3834" max="3834" width="23.7109375" style="1" customWidth="1"/>
    <col min="3835" max="3835" width="24.140625" style="1" customWidth="1"/>
    <col min="3836" max="3836" width="23.7109375" style="1" customWidth="1"/>
    <col min="3837" max="3837" width="24.140625" style="1" customWidth="1"/>
    <col min="3838" max="3838" width="23.42578125" style="1" customWidth="1"/>
    <col min="3839" max="3839" width="24.140625" style="1" bestFit="1" customWidth="1"/>
    <col min="3840" max="3842" width="22.5703125" style="1" customWidth="1"/>
    <col min="3843" max="3843" width="22.5703125" style="1" bestFit="1" customWidth="1"/>
    <col min="3844" max="3844" width="23.7109375" style="1" bestFit="1" customWidth="1"/>
    <col min="3845" max="3845" width="9.140625" style="1"/>
    <col min="3846" max="3846" width="96.7109375" style="1" bestFit="1" customWidth="1"/>
    <col min="3847" max="3847" width="9.140625" style="1"/>
    <col min="3848" max="3855" width="8.5703125" style="1" bestFit="1" customWidth="1"/>
    <col min="3856" max="3857" width="10" style="1" bestFit="1" customWidth="1"/>
    <col min="3858" max="4086" width="9.140625" style="1"/>
    <col min="4087" max="4087" width="89.85546875" style="1" customWidth="1"/>
    <col min="4088" max="4088" width="27.7109375" style="1" customWidth="1"/>
    <col min="4089" max="4089" width="25.7109375" style="1" customWidth="1"/>
    <col min="4090" max="4090" width="23.7109375" style="1" customWidth="1"/>
    <col min="4091" max="4091" width="24.140625" style="1" customWidth="1"/>
    <col min="4092" max="4092" width="23.7109375" style="1" customWidth="1"/>
    <col min="4093" max="4093" width="24.140625" style="1" customWidth="1"/>
    <col min="4094" max="4094" width="23.42578125" style="1" customWidth="1"/>
    <col min="4095" max="4095" width="24.140625" style="1" bestFit="1" customWidth="1"/>
    <col min="4096" max="4098" width="22.5703125" style="1" customWidth="1"/>
    <col min="4099" max="4099" width="22.5703125" style="1" bestFit="1" customWidth="1"/>
    <col min="4100" max="4100" width="23.7109375" style="1" bestFit="1" customWidth="1"/>
    <col min="4101" max="4101" width="9.140625" style="1"/>
    <col min="4102" max="4102" width="96.7109375" style="1" bestFit="1" customWidth="1"/>
    <col min="4103" max="4103" width="9.140625" style="1"/>
    <col min="4104" max="4111" width="8.5703125" style="1" bestFit="1" customWidth="1"/>
    <col min="4112" max="4113" width="10" style="1" bestFit="1" customWidth="1"/>
    <col min="4114" max="4342" width="9.140625" style="1"/>
    <col min="4343" max="4343" width="89.85546875" style="1" customWidth="1"/>
    <col min="4344" max="4344" width="27.7109375" style="1" customWidth="1"/>
    <col min="4345" max="4345" width="25.7109375" style="1" customWidth="1"/>
    <col min="4346" max="4346" width="23.7109375" style="1" customWidth="1"/>
    <col min="4347" max="4347" width="24.140625" style="1" customWidth="1"/>
    <col min="4348" max="4348" width="23.7109375" style="1" customWidth="1"/>
    <col min="4349" max="4349" width="24.140625" style="1" customWidth="1"/>
    <col min="4350" max="4350" width="23.42578125" style="1" customWidth="1"/>
    <col min="4351" max="4351" width="24.140625" style="1" bestFit="1" customWidth="1"/>
    <col min="4352" max="4354" width="22.5703125" style="1" customWidth="1"/>
    <col min="4355" max="4355" width="22.5703125" style="1" bestFit="1" customWidth="1"/>
    <col min="4356" max="4356" width="23.7109375" style="1" bestFit="1" customWidth="1"/>
    <col min="4357" max="4357" width="9.140625" style="1"/>
    <col min="4358" max="4358" width="96.7109375" style="1" bestFit="1" customWidth="1"/>
    <col min="4359" max="4359" width="9.140625" style="1"/>
    <col min="4360" max="4367" width="8.5703125" style="1" bestFit="1" customWidth="1"/>
    <col min="4368" max="4369" width="10" style="1" bestFit="1" customWidth="1"/>
    <col min="4370" max="4598" width="9.140625" style="1"/>
    <col min="4599" max="4599" width="89.85546875" style="1" customWidth="1"/>
    <col min="4600" max="4600" width="27.7109375" style="1" customWidth="1"/>
    <col min="4601" max="4601" width="25.7109375" style="1" customWidth="1"/>
    <col min="4602" max="4602" width="23.7109375" style="1" customWidth="1"/>
    <col min="4603" max="4603" width="24.140625" style="1" customWidth="1"/>
    <col min="4604" max="4604" width="23.7109375" style="1" customWidth="1"/>
    <col min="4605" max="4605" width="24.140625" style="1" customWidth="1"/>
    <col min="4606" max="4606" width="23.42578125" style="1" customWidth="1"/>
    <col min="4607" max="4607" width="24.140625" style="1" bestFit="1" customWidth="1"/>
    <col min="4608" max="4610" width="22.5703125" style="1" customWidth="1"/>
    <col min="4611" max="4611" width="22.5703125" style="1" bestFit="1" customWidth="1"/>
    <col min="4612" max="4612" width="23.7109375" style="1" bestFit="1" customWidth="1"/>
    <col min="4613" max="4613" width="9.140625" style="1"/>
    <col min="4614" max="4614" width="96.7109375" style="1" bestFit="1" customWidth="1"/>
    <col min="4615" max="4615" width="9.140625" style="1"/>
    <col min="4616" max="4623" width="8.5703125" style="1" bestFit="1" customWidth="1"/>
    <col min="4624" max="4625" width="10" style="1" bestFit="1" customWidth="1"/>
    <col min="4626" max="4854" width="9.140625" style="1"/>
    <col min="4855" max="4855" width="89.85546875" style="1" customWidth="1"/>
    <col min="4856" max="4856" width="27.7109375" style="1" customWidth="1"/>
    <col min="4857" max="4857" width="25.7109375" style="1" customWidth="1"/>
    <col min="4858" max="4858" width="23.7109375" style="1" customWidth="1"/>
    <col min="4859" max="4859" width="24.140625" style="1" customWidth="1"/>
    <col min="4860" max="4860" width="23.7109375" style="1" customWidth="1"/>
    <col min="4861" max="4861" width="24.140625" style="1" customWidth="1"/>
    <col min="4862" max="4862" width="23.42578125" style="1" customWidth="1"/>
    <col min="4863" max="4863" width="24.140625" style="1" bestFit="1" customWidth="1"/>
    <col min="4864" max="4866" width="22.5703125" style="1" customWidth="1"/>
    <col min="4867" max="4867" width="22.5703125" style="1" bestFit="1" customWidth="1"/>
    <col min="4868" max="4868" width="23.7109375" style="1" bestFit="1" customWidth="1"/>
    <col min="4869" max="4869" width="9.140625" style="1"/>
    <col min="4870" max="4870" width="96.7109375" style="1" bestFit="1" customWidth="1"/>
    <col min="4871" max="4871" width="9.140625" style="1"/>
    <col min="4872" max="4879" width="8.5703125" style="1" bestFit="1" customWidth="1"/>
    <col min="4880" max="4881" width="10" style="1" bestFit="1" customWidth="1"/>
    <col min="4882" max="5110" width="9.140625" style="1"/>
    <col min="5111" max="5111" width="89.85546875" style="1" customWidth="1"/>
    <col min="5112" max="5112" width="27.7109375" style="1" customWidth="1"/>
    <col min="5113" max="5113" width="25.7109375" style="1" customWidth="1"/>
    <col min="5114" max="5114" width="23.7109375" style="1" customWidth="1"/>
    <col min="5115" max="5115" width="24.140625" style="1" customWidth="1"/>
    <col min="5116" max="5116" width="23.7109375" style="1" customWidth="1"/>
    <col min="5117" max="5117" width="24.140625" style="1" customWidth="1"/>
    <col min="5118" max="5118" width="23.42578125" style="1" customWidth="1"/>
    <col min="5119" max="5119" width="24.140625" style="1" bestFit="1" customWidth="1"/>
    <col min="5120" max="5122" width="22.5703125" style="1" customWidth="1"/>
    <col min="5123" max="5123" width="22.5703125" style="1" bestFit="1" customWidth="1"/>
    <col min="5124" max="5124" width="23.7109375" style="1" bestFit="1" customWidth="1"/>
    <col min="5125" max="5125" width="9.140625" style="1"/>
    <col min="5126" max="5126" width="96.7109375" style="1" bestFit="1" customWidth="1"/>
    <col min="5127" max="5127" width="9.140625" style="1"/>
    <col min="5128" max="5135" width="8.5703125" style="1" bestFit="1" customWidth="1"/>
    <col min="5136" max="5137" width="10" style="1" bestFit="1" customWidth="1"/>
    <col min="5138" max="5366" width="9.140625" style="1"/>
    <col min="5367" max="5367" width="89.85546875" style="1" customWidth="1"/>
    <col min="5368" max="5368" width="27.7109375" style="1" customWidth="1"/>
    <col min="5369" max="5369" width="25.7109375" style="1" customWidth="1"/>
    <col min="5370" max="5370" width="23.7109375" style="1" customWidth="1"/>
    <col min="5371" max="5371" width="24.140625" style="1" customWidth="1"/>
    <col min="5372" max="5372" width="23.7109375" style="1" customWidth="1"/>
    <col min="5373" max="5373" width="24.140625" style="1" customWidth="1"/>
    <col min="5374" max="5374" width="23.42578125" style="1" customWidth="1"/>
    <col min="5375" max="5375" width="24.140625" style="1" bestFit="1" customWidth="1"/>
    <col min="5376" max="5378" width="22.5703125" style="1" customWidth="1"/>
    <col min="5379" max="5379" width="22.5703125" style="1" bestFit="1" customWidth="1"/>
    <col min="5380" max="5380" width="23.7109375" style="1" bestFit="1" customWidth="1"/>
    <col min="5381" max="5381" width="9.140625" style="1"/>
    <col min="5382" max="5382" width="96.7109375" style="1" bestFit="1" customWidth="1"/>
    <col min="5383" max="5383" width="9.140625" style="1"/>
    <col min="5384" max="5391" width="8.5703125" style="1" bestFit="1" customWidth="1"/>
    <col min="5392" max="5393" width="10" style="1" bestFit="1" customWidth="1"/>
    <col min="5394" max="5622" width="9.140625" style="1"/>
    <col min="5623" max="5623" width="89.85546875" style="1" customWidth="1"/>
    <col min="5624" max="5624" width="27.7109375" style="1" customWidth="1"/>
    <col min="5625" max="5625" width="25.7109375" style="1" customWidth="1"/>
    <col min="5626" max="5626" width="23.7109375" style="1" customWidth="1"/>
    <col min="5627" max="5627" width="24.140625" style="1" customWidth="1"/>
    <col min="5628" max="5628" width="23.7109375" style="1" customWidth="1"/>
    <col min="5629" max="5629" width="24.140625" style="1" customWidth="1"/>
    <col min="5630" max="5630" width="23.42578125" style="1" customWidth="1"/>
    <col min="5631" max="5631" width="24.140625" style="1" bestFit="1" customWidth="1"/>
    <col min="5632" max="5634" width="22.5703125" style="1" customWidth="1"/>
    <col min="5635" max="5635" width="22.5703125" style="1" bestFit="1" customWidth="1"/>
    <col min="5636" max="5636" width="23.7109375" style="1" bestFit="1" customWidth="1"/>
    <col min="5637" max="5637" width="9.140625" style="1"/>
    <col min="5638" max="5638" width="96.7109375" style="1" bestFit="1" customWidth="1"/>
    <col min="5639" max="5639" width="9.140625" style="1"/>
    <col min="5640" max="5647" width="8.5703125" style="1" bestFit="1" customWidth="1"/>
    <col min="5648" max="5649" width="10" style="1" bestFit="1" customWidth="1"/>
    <col min="5650" max="5878" width="9.140625" style="1"/>
    <col min="5879" max="5879" width="89.85546875" style="1" customWidth="1"/>
    <col min="5880" max="5880" width="27.7109375" style="1" customWidth="1"/>
    <col min="5881" max="5881" width="25.7109375" style="1" customWidth="1"/>
    <col min="5882" max="5882" width="23.7109375" style="1" customWidth="1"/>
    <col min="5883" max="5883" width="24.140625" style="1" customWidth="1"/>
    <col min="5884" max="5884" width="23.7109375" style="1" customWidth="1"/>
    <col min="5885" max="5885" width="24.140625" style="1" customWidth="1"/>
    <col min="5886" max="5886" width="23.42578125" style="1" customWidth="1"/>
    <col min="5887" max="5887" width="24.140625" style="1" bestFit="1" customWidth="1"/>
    <col min="5888" max="5890" width="22.5703125" style="1" customWidth="1"/>
    <col min="5891" max="5891" width="22.5703125" style="1" bestFit="1" customWidth="1"/>
    <col min="5892" max="5892" width="23.7109375" style="1" bestFit="1" customWidth="1"/>
    <col min="5893" max="5893" width="9.140625" style="1"/>
    <col min="5894" max="5894" width="96.7109375" style="1" bestFit="1" customWidth="1"/>
    <col min="5895" max="5895" width="9.140625" style="1"/>
    <col min="5896" max="5903" width="8.5703125" style="1" bestFit="1" customWidth="1"/>
    <col min="5904" max="5905" width="10" style="1" bestFit="1" customWidth="1"/>
    <col min="5906" max="6134" width="9.140625" style="1"/>
    <col min="6135" max="6135" width="89.85546875" style="1" customWidth="1"/>
    <col min="6136" max="6136" width="27.7109375" style="1" customWidth="1"/>
    <col min="6137" max="6137" width="25.7109375" style="1" customWidth="1"/>
    <col min="6138" max="6138" width="23.7109375" style="1" customWidth="1"/>
    <col min="6139" max="6139" width="24.140625" style="1" customWidth="1"/>
    <col min="6140" max="6140" width="23.7109375" style="1" customWidth="1"/>
    <col min="6141" max="6141" width="24.140625" style="1" customWidth="1"/>
    <col min="6142" max="6142" width="23.42578125" style="1" customWidth="1"/>
    <col min="6143" max="6143" width="24.140625" style="1" bestFit="1" customWidth="1"/>
    <col min="6144" max="6146" width="22.5703125" style="1" customWidth="1"/>
    <col min="6147" max="6147" width="22.5703125" style="1" bestFit="1" customWidth="1"/>
    <col min="6148" max="6148" width="23.7109375" style="1" bestFit="1" customWidth="1"/>
    <col min="6149" max="6149" width="9.140625" style="1"/>
    <col min="6150" max="6150" width="96.7109375" style="1" bestFit="1" customWidth="1"/>
    <col min="6151" max="6151" width="9.140625" style="1"/>
    <col min="6152" max="6159" width="8.5703125" style="1" bestFit="1" customWidth="1"/>
    <col min="6160" max="6161" width="10" style="1" bestFit="1" customWidth="1"/>
    <col min="6162" max="6390" width="9.140625" style="1"/>
    <col min="6391" max="6391" width="89.85546875" style="1" customWidth="1"/>
    <col min="6392" max="6392" width="27.7109375" style="1" customWidth="1"/>
    <col min="6393" max="6393" width="25.7109375" style="1" customWidth="1"/>
    <col min="6394" max="6394" width="23.7109375" style="1" customWidth="1"/>
    <col min="6395" max="6395" width="24.140625" style="1" customWidth="1"/>
    <col min="6396" max="6396" width="23.7109375" style="1" customWidth="1"/>
    <col min="6397" max="6397" width="24.140625" style="1" customWidth="1"/>
    <col min="6398" max="6398" width="23.42578125" style="1" customWidth="1"/>
    <col min="6399" max="6399" width="24.140625" style="1" bestFit="1" customWidth="1"/>
    <col min="6400" max="6402" width="22.5703125" style="1" customWidth="1"/>
    <col min="6403" max="6403" width="22.5703125" style="1" bestFit="1" customWidth="1"/>
    <col min="6404" max="6404" width="23.7109375" style="1" bestFit="1" customWidth="1"/>
    <col min="6405" max="6405" width="9.140625" style="1"/>
    <col min="6406" max="6406" width="96.7109375" style="1" bestFit="1" customWidth="1"/>
    <col min="6407" max="6407" width="9.140625" style="1"/>
    <col min="6408" max="6415" width="8.5703125" style="1" bestFit="1" customWidth="1"/>
    <col min="6416" max="6417" width="10" style="1" bestFit="1" customWidth="1"/>
    <col min="6418" max="6646" width="9.140625" style="1"/>
    <col min="6647" max="6647" width="89.85546875" style="1" customWidth="1"/>
    <col min="6648" max="6648" width="27.7109375" style="1" customWidth="1"/>
    <col min="6649" max="6649" width="25.7109375" style="1" customWidth="1"/>
    <col min="6650" max="6650" width="23.7109375" style="1" customWidth="1"/>
    <col min="6651" max="6651" width="24.140625" style="1" customWidth="1"/>
    <col min="6652" max="6652" width="23.7109375" style="1" customWidth="1"/>
    <col min="6653" max="6653" width="24.140625" style="1" customWidth="1"/>
    <col min="6654" max="6654" width="23.42578125" style="1" customWidth="1"/>
    <col min="6655" max="6655" width="24.140625" style="1" bestFit="1" customWidth="1"/>
    <col min="6656" max="6658" width="22.5703125" style="1" customWidth="1"/>
    <col min="6659" max="6659" width="22.5703125" style="1" bestFit="1" customWidth="1"/>
    <col min="6660" max="6660" width="23.7109375" style="1" bestFit="1" customWidth="1"/>
    <col min="6661" max="6661" width="9.140625" style="1"/>
    <col min="6662" max="6662" width="96.7109375" style="1" bestFit="1" customWidth="1"/>
    <col min="6663" max="6663" width="9.140625" style="1"/>
    <col min="6664" max="6671" width="8.5703125" style="1" bestFit="1" customWidth="1"/>
    <col min="6672" max="6673" width="10" style="1" bestFit="1" customWidth="1"/>
    <col min="6674" max="6902" width="9.140625" style="1"/>
    <col min="6903" max="6903" width="89.85546875" style="1" customWidth="1"/>
    <col min="6904" max="6904" width="27.7109375" style="1" customWidth="1"/>
    <col min="6905" max="6905" width="25.7109375" style="1" customWidth="1"/>
    <col min="6906" max="6906" width="23.7109375" style="1" customWidth="1"/>
    <col min="6907" max="6907" width="24.140625" style="1" customWidth="1"/>
    <col min="6908" max="6908" width="23.7109375" style="1" customWidth="1"/>
    <col min="6909" max="6909" width="24.140625" style="1" customWidth="1"/>
    <col min="6910" max="6910" width="23.42578125" style="1" customWidth="1"/>
    <col min="6911" max="6911" width="24.140625" style="1" bestFit="1" customWidth="1"/>
    <col min="6912" max="6914" width="22.5703125" style="1" customWidth="1"/>
    <col min="6915" max="6915" width="22.5703125" style="1" bestFit="1" customWidth="1"/>
    <col min="6916" max="6916" width="23.7109375" style="1" bestFit="1" customWidth="1"/>
    <col min="6917" max="6917" width="9.140625" style="1"/>
    <col min="6918" max="6918" width="96.7109375" style="1" bestFit="1" customWidth="1"/>
    <col min="6919" max="6919" width="9.140625" style="1"/>
    <col min="6920" max="6927" width="8.5703125" style="1" bestFit="1" customWidth="1"/>
    <col min="6928" max="6929" width="10" style="1" bestFit="1" customWidth="1"/>
    <col min="6930" max="7158" width="9.140625" style="1"/>
    <col min="7159" max="7159" width="89.85546875" style="1" customWidth="1"/>
    <col min="7160" max="7160" width="27.7109375" style="1" customWidth="1"/>
    <col min="7161" max="7161" width="25.7109375" style="1" customWidth="1"/>
    <col min="7162" max="7162" width="23.7109375" style="1" customWidth="1"/>
    <col min="7163" max="7163" width="24.140625" style="1" customWidth="1"/>
    <col min="7164" max="7164" width="23.7109375" style="1" customWidth="1"/>
    <col min="7165" max="7165" width="24.140625" style="1" customWidth="1"/>
    <col min="7166" max="7166" width="23.42578125" style="1" customWidth="1"/>
    <col min="7167" max="7167" width="24.140625" style="1" bestFit="1" customWidth="1"/>
    <col min="7168" max="7170" width="22.5703125" style="1" customWidth="1"/>
    <col min="7171" max="7171" width="22.5703125" style="1" bestFit="1" customWidth="1"/>
    <col min="7172" max="7172" width="23.7109375" style="1" bestFit="1" customWidth="1"/>
    <col min="7173" max="7173" width="9.140625" style="1"/>
    <col min="7174" max="7174" width="96.7109375" style="1" bestFit="1" customWidth="1"/>
    <col min="7175" max="7175" width="9.140625" style="1"/>
    <col min="7176" max="7183" width="8.5703125" style="1" bestFit="1" customWidth="1"/>
    <col min="7184" max="7185" width="10" style="1" bestFit="1" customWidth="1"/>
    <col min="7186" max="7414" width="9.140625" style="1"/>
    <col min="7415" max="7415" width="89.85546875" style="1" customWidth="1"/>
    <col min="7416" max="7416" width="27.7109375" style="1" customWidth="1"/>
    <col min="7417" max="7417" width="25.7109375" style="1" customWidth="1"/>
    <col min="7418" max="7418" width="23.7109375" style="1" customWidth="1"/>
    <col min="7419" max="7419" width="24.140625" style="1" customWidth="1"/>
    <col min="7420" max="7420" width="23.7109375" style="1" customWidth="1"/>
    <col min="7421" max="7421" width="24.140625" style="1" customWidth="1"/>
    <col min="7422" max="7422" width="23.42578125" style="1" customWidth="1"/>
    <col min="7423" max="7423" width="24.140625" style="1" bestFit="1" customWidth="1"/>
    <col min="7424" max="7426" width="22.5703125" style="1" customWidth="1"/>
    <col min="7427" max="7427" width="22.5703125" style="1" bestFit="1" customWidth="1"/>
    <col min="7428" max="7428" width="23.7109375" style="1" bestFit="1" customWidth="1"/>
    <col min="7429" max="7429" width="9.140625" style="1"/>
    <col min="7430" max="7430" width="96.7109375" style="1" bestFit="1" customWidth="1"/>
    <col min="7431" max="7431" width="9.140625" style="1"/>
    <col min="7432" max="7439" width="8.5703125" style="1" bestFit="1" customWidth="1"/>
    <col min="7440" max="7441" width="10" style="1" bestFit="1" customWidth="1"/>
    <col min="7442" max="7670" width="9.140625" style="1"/>
    <col min="7671" max="7671" width="89.85546875" style="1" customWidth="1"/>
    <col min="7672" max="7672" width="27.7109375" style="1" customWidth="1"/>
    <col min="7673" max="7673" width="25.7109375" style="1" customWidth="1"/>
    <col min="7674" max="7674" width="23.7109375" style="1" customWidth="1"/>
    <col min="7675" max="7675" width="24.140625" style="1" customWidth="1"/>
    <col min="7676" max="7676" width="23.7109375" style="1" customWidth="1"/>
    <col min="7677" max="7677" width="24.140625" style="1" customWidth="1"/>
    <col min="7678" max="7678" width="23.42578125" style="1" customWidth="1"/>
    <col min="7679" max="7679" width="24.140625" style="1" bestFit="1" customWidth="1"/>
    <col min="7680" max="7682" width="22.5703125" style="1" customWidth="1"/>
    <col min="7683" max="7683" width="22.5703125" style="1" bestFit="1" customWidth="1"/>
    <col min="7684" max="7684" width="23.7109375" style="1" bestFit="1" customWidth="1"/>
    <col min="7685" max="7685" width="9.140625" style="1"/>
    <col min="7686" max="7686" width="96.7109375" style="1" bestFit="1" customWidth="1"/>
    <col min="7687" max="7687" width="9.140625" style="1"/>
    <col min="7688" max="7695" width="8.5703125" style="1" bestFit="1" customWidth="1"/>
    <col min="7696" max="7697" width="10" style="1" bestFit="1" customWidth="1"/>
    <col min="7698" max="7926" width="9.140625" style="1"/>
    <col min="7927" max="7927" width="89.85546875" style="1" customWidth="1"/>
    <col min="7928" max="7928" width="27.7109375" style="1" customWidth="1"/>
    <col min="7929" max="7929" width="25.7109375" style="1" customWidth="1"/>
    <col min="7930" max="7930" width="23.7109375" style="1" customWidth="1"/>
    <col min="7931" max="7931" width="24.140625" style="1" customWidth="1"/>
    <col min="7932" max="7932" width="23.7109375" style="1" customWidth="1"/>
    <col min="7933" max="7933" width="24.140625" style="1" customWidth="1"/>
    <col min="7934" max="7934" width="23.42578125" style="1" customWidth="1"/>
    <col min="7935" max="7935" width="24.140625" style="1" bestFit="1" customWidth="1"/>
    <col min="7936" max="7938" width="22.5703125" style="1" customWidth="1"/>
    <col min="7939" max="7939" width="22.5703125" style="1" bestFit="1" customWidth="1"/>
    <col min="7940" max="7940" width="23.7109375" style="1" bestFit="1" customWidth="1"/>
    <col min="7941" max="7941" width="9.140625" style="1"/>
    <col min="7942" max="7942" width="96.7109375" style="1" bestFit="1" customWidth="1"/>
    <col min="7943" max="7943" width="9.140625" style="1"/>
    <col min="7944" max="7951" width="8.5703125" style="1" bestFit="1" customWidth="1"/>
    <col min="7952" max="7953" width="10" style="1" bestFit="1" customWidth="1"/>
    <col min="7954" max="8182" width="9.140625" style="1"/>
    <col min="8183" max="8183" width="89.85546875" style="1" customWidth="1"/>
    <col min="8184" max="8184" width="27.7109375" style="1" customWidth="1"/>
    <col min="8185" max="8185" width="25.7109375" style="1" customWidth="1"/>
    <col min="8186" max="8186" width="23.7109375" style="1" customWidth="1"/>
    <col min="8187" max="8187" width="24.140625" style="1" customWidth="1"/>
    <col min="8188" max="8188" width="23.7109375" style="1" customWidth="1"/>
    <col min="8189" max="8189" width="24.140625" style="1" customWidth="1"/>
    <col min="8190" max="8190" width="23.42578125" style="1" customWidth="1"/>
    <col min="8191" max="8191" width="24.140625" style="1" bestFit="1" customWidth="1"/>
    <col min="8192" max="8194" width="22.5703125" style="1" customWidth="1"/>
    <col min="8195" max="8195" width="22.5703125" style="1" bestFit="1" customWidth="1"/>
    <col min="8196" max="8196" width="23.7109375" style="1" bestFit="1" customWidth="1"/>
    <col min="8197" max="8197" width="9.140625" style="1"/>
    <col min="8198" max="8198" width="96.7109375" style="1" bestFit="1" customWidth="1"/>
    <col min="8199" max="8199" width="9.140625" style="1"/>
    <col min="8200" max="8207" width="8.5703125" style="1" bestFit="1" customWidth="1"/>
    <col min="8208" max="8209" width="10" style="1" bestFit="1" customWidth="1"/>
    <col min="8210" max="8438" width="9.140625" style="1"/>
    <col min="8439" max="8439" width="89.85546875" style="1" customWidth="1"/>
    <col min="8440" max="8440" width="27.7109375" style="1" customWidth="1"/>
    <col min="8441" max="8441" width="25.7109375" style="1" customWidth="1"/>
    <col min="8442" max="8442" width="23.7109375" style="1" customWidth="1"/>
    <col min="8443" max="8443" width="24.140625" style="1" customWidth="1"/>
    <col min="8444" max="8444" width="23.7109375" style="1" customWidth="1"/>
    <col min="8445" max="8445" width="24.140625" style="1" customWidth="1"/>
    <col min="8446" max="8446" width="23.42578125" style="1" customWidth="1"/>
    <col min="8447" max="8447" width="24.140625" style="1" bestFit="1" customWidth="1"/>
    <col min="8448" max="8450" width="22.5703125" style="1" customWidth="1"/>
    <col min="8451" max="8451" width="22.5703125" style="1" bestFit="1" customWidth="1"/>
    <col min="8452" max="8452" width="23.7109375" style="1" bestFit="1" customWidth="1"/>
    <col min="8453" max="8453" width="9.140625" style="1"/>
    <col min="8454" max="8454" width="96.7109375" style="1" bestFit="1" customWidth="1"/>
    <col min="8455" max="8455" width="9.140625" style="1"/>
    <col min="8456" max="8463" width="8.5703125" style="1" bestFit="1" customWidth="1"/>
    <col min="8464" max="8465" width="10" style="1" bestFit="1" customWidth="1"/>
    <col min="8466" max="8694" width="9.140625" style="1"/>
    <col min="8695" max="8695" width="89.85546875" style="1" customWidth="1"/>
    <col min="8696" max="8696" width="27.7109375" style="1" customWidth="1"/>
    <col min="8697" max="8697" width="25.7109375" style="1" customWidth="1"/>
    <col min="8698" max="8698" width="23.7109375" style="1" customWidth="1"/>
    <col min="8699" max="8699" width="24.140625" style="1" customWidth="1"/>
    <col min="8700" max="8700" width="23.7109375" style="1" customWidth="1"/>
    <col min="8701" max="8701" width="24.140625" style="1" customWidth="1"/>
    <col min="8702" max="8702" width="23.42578125" style="1" customWidth="1"/>
    <col min="8703" max="8703" width="24.140625" style="1" bestFit="1" customWidth="1"/>
    <col min="8704" max="8706" width="22.5703125" style="1" customWidth="1"/>
    <col min="8707" max="8707" width="22.5703125" style="1" bestFit="1" customWidth="1"/>
    <col min="8708" max="8708" width="23.7109375" style="1" bestFit="1" customWidth="1"/>
    <col min="8709" max="8709" width="9.140625" style="1"/>
    <col min="8710" max="8710" width="96.7109375" style="1" bestFit="1" customWidth="1"/>
    <col min="8711" max="8711" width="9.140625" style="1"/>
    <col min="8712" max="8719" width="8.5703125" style="1" bestFit="1" customWidth="1"/>
    <col min="8720" max="8721" width="10" style="1" bestFit="1" customWidth="1"/>
    <col min="8722" max="8950" width="9.140625" style="1"/>
    <col min="8951" max="8951" width="89.85546875" style="1" customWidth="1"/>
    <col min="8952" max="8952" width="27.7109375" style="1" customWidth="1"/>
    <col min="8953" max="8953" width="25.7109375" style="1" customWidth="1"/>
    <col min="8954" max="8954" width="23.7109375" style="1" customWidth="1"/>
    <col min="8955" max="8955" width="24.140625" style="1" customWidth="1"/>
    <col min="8956" max="8956" width="23.7109375" style="1" customWidth="1"/>
    <col min="8957" max="8957" width="24.140625" style="1" customWidth="1"/>
    <col min="8958" max="8958" width="23.42578125" style="1" customWidth="1"/>
    <col min="8959" max="8959" width="24.140625" style="1" bestFit="1" customWidth="1"/>
    <col min="8960" max="8962" width="22.5703125" style="1" customWidth="1"/>
    <col min="8963" max="8963" width="22.5703125" style="1" bestFit="1" customWidth="1"/>
    <col min="8964" max="8964" width="23.7109375" style="1" bestFit="1" customWidth="1"/>
    <col min="8965" max="8965" width="9.140625" style="1"/>
    <col min="8966" max="8966" width="96.7109375" style="1" bestFit="1" customWidth="1"/>
    <col min="8967" max="8967" width="9.140625" style="1"/>
    <col min="8968" max="8975" width="8.5703125" style="1" bestFit="1" customWidth="1"/>
    <col min="8976" max="8977" width="10" style="1" bestFit="1" customWidth="1"/>
    <col min="8978" max="9206" width="9.140625" style="1"/>
    <col min="9207" max="9207" width="89.85546875" style="1" customWidth="1"/>
    <col min="9208" max="9208" width="27.7109375" style="1" customWidth="1"/>
    <col min="9209" max="9209" width="25.7109375" style="1" customWidth="1"/>
    <col min="9210" max="9210" width="23.7109375" style="1" customWidth="1"/>
    <col min="9211" max="9211" width="24.140625" style="1" customWidth="1"/>
    <col min="9212" max="9212" width="23.7109375" style="1" customWidth="1"/>
    <col min="9213" max="9213" width="24.140625" style="1" customWidth="1"/>
    <col min="9214" max="9214" width="23.42578125" style="1" customWidth="1"/>
    <col min="9215" max="9215" width="24.140625" style="1" bestFit="1" customWidth="1"/>
    <col min="9216" max="9218" width="22.5703125" style="1" customWidth="1"/>
    <col min="9219" max="9219" width="22.5703125" style="1" bestFit="1" customWidth="1"/>
    <col min="9220" max="9220" width="23.7109375" style="1" bestFit="1" customWidth="1"/>
    <col min="9221" max="9221" width="9.140625" style="1"/>
    <col min="9222" max="9222" width="96.7109375" style="1" bestFit="1" customWidth="1"/>
    <col min="9223" max="9223" width="9.140625" style="1"/>
    <col min="9224" max="9231" width="8.5703125" style="1" bestFit="1" customWidth="1"/>
    <col min="9232" max="9233" width="10" style="1" bestFit="1" customWidth="1"/>
    <col min="9234" max="9462" width="9.140625" style="1"/>
    <col min="9463" max="9463" width="89.85546875" style="1" customWidth="1"/>
    <col min="9464" max="9464" width="27.7109375" style="1" customWidth="1"/>
    <col min="9465" max="9465" width="25.7109375" style="1" customWidth="1"/>
    <col min="9466" max="9466" width="23.7109375" style="1" customWidth="1"/>
    <col min="9467" max="9467" width="24.140625" style="1" customWidth="1"/>
    <col min="9468" max="9468" width="23.7109375" style="1" customWidth="1"/>
    <col min="9469" max="9469" width="24.140625" style="1" customWidth="1"/>
    <col min="9470" max="9470" width="23.42578125" style="1" customWidth="1"/>
    <col min="9471" max="9471" width="24.140625" style="1" bestFit="1" customWidth="1"/>
    <col min="9472" max="9474" width="22.5703125" style="1" customWidth="1"/>
    <col min="9475" max="9475" width="22.5703125" style="1" bestFit="1" customWidth="1"/>
    <col min="9476" max="9476" width="23.7109375" style="1" bestFit="1" customWidth="1"/>
    <col min="9477" max="9477" width="9.140625" style="1"/>
    <col min="9478" max="9478" width="96.7109375" style="1" bestFit="1" customWidth="1"/>
    <col min="9479" max="9479" width="9.140625" style="1"/>
    <col min="9480" max="9487" width="8.5703125" style="1" bestFit="1" customWidth="1"/>
    <col min="9488" max="9489" width="10" style="1" bestFit="1" customWidth="1"/>
    <col min="9490" max="9718" width="9.140625" style="1"/>
    <col min="9719" max="9719" width="89.85546875" style="1" customWidth="1"/>
    <col min="9720" max="9720" width="27.7109375" style="1" customWidth="1"/>
    <col min="9721" max="9721" width="25.7109375" style="1" customWidth="1"/>
    <col min="9722" max="9722" width="23.7109375" style="1" customWidth="1"/>
    <col min="9723" max="9723" width="24.140625" style="1" customWidth="1"/>
    <col min="9724" max="9724" width="23.7109375" style="1" customWidth="1"/>
    <col min="9725" max="9725" width="24.140625" style="1" customWidth="1"/>
    <col min="9726" max="9726" width="23.42578125" style="1" customWidth="1"/>
    <col min="9727" max="9727" width="24.140625" style="1" bestFit="1" customWidth="1"/>
    <col min="9728" max="9730" width="22.5703125" style="1" customWidth="1"/>
    <col min="9731" max="9731" width="22.5703125" style="1" bestFit="1" customWidth="1"/>
    <col min="9732" max="9732" width="23.7109375" style="1" bestFit="1" customWidth="1"/>
    <col min="9733" max="9733" width="9.140625" style="1"/>
    <col min="9734" max="9734" width="96.7109375" style="1" bestFit="1" customWidth="1"/>
    <col min="9735" max="9735" width="9.140625" style="1"/>
    <col min="9736" max="9743" width="8.5703125" style="1" bestFit="1" customWidth="1"/>
    <col min="9744" max="9745" width="10" style="1" bestFit="1" customWidth="1"/>
    <col min="9746" max="9974" width="9.140625" style="1"/>
    <col min="9975" max="9975" width="89.85546875" style="1" customWidth="1"/>
    <col min="9976" max="9976" width="27.7109375" style="1" customWidth="1"/>
    <col min="9977" max="9977" width="25.7109375" style="1" customWidth="1"/>
    <col min="9978" max="9978" width="23.7109375" style="1" customWidth="1"/>
    <col min="9979" max="9979" width="24.140625" style="1" customWidth="1"/>
    <col min="9980" max="9980" width="23.7109375" style="1" customWidth="1"/>
    <col min="9981" max="9981" width="24.140625" style="1" customWidth="1"/>
    <col min="9982" max="9982" width="23.42578125" style="1" customWidth="1"/>
    <col min="9983" max="9983" width="24.140625" style="1" bestFit="1" customWidth="1"/>
    <col min="9984" max="9986" width="22.5703125" style="1" customWidth="1"/>
    <col min="9987" max="9987" width="22.5703125" style="1" bestFit="1" customWidth="1"/>
    <col min="9988" max="9988" width="23.7109375" style="1" bestFit="1" customWidth="1"/>
    <col min="9989" max="9989" width="9.140625" style="1"/>
    <col min="9990" max="9990" width="96.7109375" style="1" bestFit="1" customWidth="1"/>
    <col min="9991" max="9991" width="9.140625" style="1"/>
    <col min="9992" max="9999" width="8.5703125" style="1" bestFit="1" customWidth="1"/>
    <col min="10000" max="10001" width="10" style="1" bestFit="1" customWidth="1"/>
    <col min="10002" max="10230" width="9.140625" style="1"/>
    <col min="10231" max="10231" width="89.85546875" style="1" customWidth="1"/>
    <col min="10232" max="10232" width="27.7109375" style="1" customWidth="1"/>
    <col min="10233" max="10233" width="25.7109375" style="1" customWidth="1"/>
    <col min="10234" max="10234" width="23.7109375" style="1" customWidth="1"/>
    <col min="10235" max="10235" width="24.140625" style="1" customWidth="1"/>
    <col min="10236" max="10236" width="23.7109375" style="1" customWidth="1"/>
    <col min="10237" max="10237" width="24.140625" style="1" customWidth="1"/>
    <col min="10238" max="10238" width="23.42578125" style="1" customWidth="1"/>
    <col min="10239" max="10239" width="24.140625" style="1" bestFit="1" customWidth="1"/>
    <col min="10240" max="10242" width="22.5703125" style="1" customWidth="1"/>
    <col min="10243" max="10243" width="22.5703125" style="1" bestFit="1" customWidth="1"/>
    <col min="10244" max="10244" width="23.7109375" style="1" bestFit="1" customWidth="1"/>
    <col min="10245" max="10245" width="9.140625" style="1"/>
    <col min="10246" max="10246" width="96.7109375" style="1" bestFit="1" customWidth="1"/>
    <col min="10247" max="10247" width="9.140625" style="1"/>
    <col min="10248" max="10255" width="8.5703125" style="1" bestFit="1" customWidth="1"/>
    <col min="10256" max="10257" width="10" style="1" bestFit="1" customWidth="1"/>
    <col min="10258" max="10486" width="9.140625" style="1"/>
    <col min="10487" max="10487" width="89.85546875" style="1" customWidth="1"/>
    <col min="10488" max="10488" width="27.7109375" style="1" customWidth="1"/>
    <col min="10489" max="10489" width="25.7109375" style="1" customWidth="1"/>
    <col min="10490" max="10490" width="23.7109375" style="1" customWidth="1"/>
    <col min="10491" max="10491" width="24.140625" style="1" customWidth="1"/>
    <col min="10492" max="10492" width="23.7109375" style="1" customWidth="1"/>
    <col min="10493" max="10493" width="24.140625" style="1" customWidth="1"/>
    <col min="10494" max="10494" width="23.42578125" style="1" customWidth="1"/>
    <col min="10495" max="10495" width="24.140625" style="1" bestFit="1" customWidth="1"/>
    <col min="10496" max="10498" width="22.5703125" style="1" customWidth="1"/>
    <col min="10499" max="10499" width="22.5703125" style="1" bestFit="1" customWidth="1"/>
    <col min="10500" max="10500" width="23.7109375" style="1" bestFit="1" customWidth="1"/>
    <col min="10501" max="10501" width="9.140625" style="1"/>
    <col min="10502" max="10502" width="96.7109375" style="1" bestFit="1" customWidth="1"/>
    <col min="10503" max="10503" width="9.140625" style="1"/>
    <col min="10504" max="10511" width="8.5703125" style="1" bestFit="1" customWidth="1"/>
    <col min="10512" max="10513" width="10" style="1" bestFit="1" customWidth="1"/>
    <col min="10514" max="10742" width="9.140625" style="1"/>
    <col min="10743" max="10743" width="89.85546875" style="1" customWidth="1"/>
    <col min="10744" max="10744" width="27.7109375" style="1" customWidth="1"/>
    <col min="10745" max="10745" width="25.7109375" style="1" customWidth="1"/>
    <col min="10746" max="10746" width="23.7109375" style="1" customWidth="1"/>
    <col min="10747" max="10747" width="24.140625" style="1" customWidth="1"/>
    <col min="10748" max="10748" width="23.7109375" style="1" customWidth="1"/>
    <col min="10749" max="10749" width="24.140625" style="1" customWidth="1"/>
    <col min="10750" max="10750" width="23.42578125" style="1" customWidth="1"/>
    <col min="10751" max="10751" width="24.140625" style="1" bestFit="1" customWidth="1"/>
    <col min="10752" max="10754" width="22.5703125" style="1" customWidth="1"/>
    <col min="10755" max="10755" width="22.5703125" style="1" bestFit="1" customWidth="1"/>
    <col min="10756" max="10756" width="23.7109375" style="1" bestFit="1" customWidth="1"/>
    <col min="10757" max="10757" width="9.140625" style="1"/>
    <col min="10758" max="10758" width="96.7109375" style="1" bestFit="1" customWidth="1"/>
    <col min="10759" max="10759" width="9.140625" style="1"/>
    <col min="10760" max="10767" width="8.5703125" style="1" bestFit="1" customWidth="1"/>
    <col min="10768" max="10769" width="10" style="1" bestFit="1" customWidth="1"/>
    <col min="10770" max="10998" width="9.140625" style="1"/>
    <col min="10999" max="10999" width="89.85546875" style="1" customWidth="1"/>
    <col min="11000" max="11000" width="27.7109375" style="1" customWidth="1"/>
    <col min="11001" max="11001" width="25.7109375" style="1" customWidth="1"/>
    <col min="11002" max="11002" width="23.7109375" style="1" customWidth="1"/>
    <col min="11003" max="11003" width="24.140625" style="1" customWidth="1"/>
    <col min="11004" max="11004" width="23.7109375" style="1" customWidth="1"/>
    <col min="11005" max="11005" width="24.140625" style="1" customWidth="1"/>
    <col min="11006" max="11006" width="23.42578125" style="1" customWidth="1"/>
    <col min="11007" max="11007" width="24.140625" style="1" bestFit="1" customWidth="1"/>
    <col min="11008" max="11010" width="22.5703125" style="1" customWidth="1"/>
    <col min="11011" max="11011" width="22.5703125" style="1" bestFit="1" customWidth="1"/>
    <col min="11012" max="11012" width="23.7109375" style="1" bestFit="1" customWidth="1"/>
    <col min="11013" max="11013" width="9.140625" style="1"/>
    <col min="11014" max="11014" width="96.7109375" style="1" bestFit="1" customWidth="1"/>
    <col min="11015" max="11015" width="9.140625" style="1"/>
    <col min="11016" max="11023" width="8.5703125" style="1" bestFit="1" customWidth="1"/>
    <col min="11024" max="11025" width="10" style="1" bestFit="1" customWidth="1"/>
    <col min="11026" max="11254" width="9.140625" style="1"/>
    <col min="11255" max="11255" width="89.85546875" style="1" customWidth="1"/>
    <col min="11256" max="11256" width="27.7109375" style="1" customWidth="1"/>
    <col min="11257" max="11257" width="25.7109375" style="1" customWidth="1"/>
    <col min="11258" max="11258" width="23.7109375" style="1" customWidth="1"/>
    <col min="11259" max="11259" width="24.140625" style="1" customWidth="1"/>
    <col min="11260" max="11260" width="23.7109375" style="1" customWidth="1"/>
    <col min="11261" max="11261" width="24.140625" style="1" customWidth="1"/>
    <col min="11262" max="11262" width="23.42578125" style="1" customWidth="1"/>
    <col min="11263" max="11263" width="24.140625" style="1" bestFit="1" customWidth="1"/>
    <col min="11264" max="11266" width="22.5703125" style="1" customWidth="1"/>
    <col min="11267" max="11267" width="22.5703125" style="1" bestFit="1" customWidth="1"/>
    <col min="11268" max="11268" width="23.7109375" style="1" bestFit="1" customWidth="1"/>
    <col min="11269" max="11269" width="9.140625" style="1"/>
    <col min="11270" max="11270" width="96.7109375" style="1" bestFit="1" customWidth="1"/>
    <col min="11271" max="11271" width="9.140625" style="1"/>
    <col min="11272" max="11279" width="8.5703125" style="1" bestFit="1" customWidth="1"/>
    <col min="11280" max="11281" width="10" style="1" bestFit="1" customWidth="1"/>
    <col min="11282" max="11510" width="9.140625" style="1"/>
    <col min="11511" max="11511" width="89.85546875" style="1" customWidth="1"/>
    <col min="11512" max="11512" width="27.7109375" style="1" customWidth="1"/>
    <col min="11513" max="11513" width="25.7109375" style="1" customWidth="1"/>
    <col min="11514" max="11514" width="23.7109375" style="1" customWidth="1"/>
    <col min="11515" max="11515" width="24.140625" style="1" customWidth="1"/>
    <col min="11516" max="11516" width="23.7109375" style="1" customWidth="1"/>
    <col min="11517" max="11517" width="24.140625" style="1" customWidth="1"/>
    <col min="11518" max="11518" width="23.42578125" style="1" customWidth="1"/>
    <col min="11519" max="11519" width="24.140625" style="1" bestFit="1" customWidth="1"/>
    <col min="11520" max="11522" width="22.5703125" style="1" customWidth="1"/>
    <col min="11523" max="11523" width="22.5703125" style="1" bestFit="1" customWidth="1"/>
    <col min="11524" max="11524" width="23.7109375" style="1" bestFit="1" customWidth="1"/>
    <col min="11525" max="11525" width="9.140625" style="1"/>
    <col min="11526" max="11526" width="96.7109375" style="1" bestFit="1" customWidth="1"/>
    <col min="11527" max="11527" width="9.140625" style="1"/>
    <col min="11528" max="11535" width="8.5703125" style="1" bestFit="1" customWidth="1"/>
    <col min="11536" max="11537" width="10" style="1" bestFit="1" customWidth="1"/>
    <col min="11538" max="11766" width="9.140625" style="1"/>
    <col min="11767" max="11767" width="89.85546875" style="1" customWidth="1"/>
    <col min="11768" max="11768" width="27.7109375" style="1" customWidth="1"/>
    <col min="11769" max="11769" width="25.7109375" style="1" customWidth="1"/>
    <col min="11770" max="11770" width="23.7109375" style="1" customWidth="1"/>
    <col min="11771" max="11771" width="24.140625" style="1" customWidth="1"/>
    <col min="11772" max="11772" width="23.7109375" style="1" customWidth="1"/>
    <col min="11773" max="11773" width="24.140625" style="1" customWidth="1"/>
    <col min="11774" max="11774" width="23.42578125" style="1" customWidth="1"/>
    <col min="11775" max="11775" width="24.140625" style="1" bestFit="1" customWidth="1"/>
    <col min="11776" max="11778" width="22.5703125" style="1" customWidth="1"/>
    <col min="11779" max="11779" width="22.5703125" style="1" bestFit="1" customWidth="1"/>
    <col min="11780" max="11780" width="23.7109375" style="1" bestFit="1" customWidth="1"/>
    <col min="11781" max="11781" width="9.140625" style="1"/>
    <col min="11782" max="11782" width="96.7109375" style="1" bestFit="1" customWidth="1"/>
    <col min="11783" max="11783" width="9.140625" style="1"/>
    <col min="11784" max="11791" width="8.5703125" style="1" bestFit="1" customWidth="1"/>
    <col min="11792" max="11793" width="10" style="1" bestFit="1" customWidth="1"/>
    <col min="11794" max="12022" width="9.140625" style="1"/>
    <col min="12023" max="12023" width="89.85546875" style="1" customWidth="1"/>
    <col min="12024" max="12024" width="27.7109375" style="1" customWidth="1"/>
    <col min="12025" max="12025" width="25.7109375" style="1" customWidth="1"/>
    <col min="12026" max="12026" width="23.7109375" style="1" customWidth="1"/>
    <col min="12027" max="12027" width="24.140625" style="1" customWidth="1"/>
    <col min="12028" max="12028" width="23.7109375" style="1" customWidth="1"/>
    <col min="12029" max="12029" width="24.140625" style="1" customWidth="1"/>
    <col min="12030" max="12030" width="23.42578125" style="1" customWidth="1"/>
    <col min="12031" max="12031" width="24.140625" style="1" bestFit="1" customWidth="1"/>
    <col min="12032" max="12034" width="22.5703125" style="1" customWidth="1"/>
    <col min="12035" max="12035" width="22.5703125" style="1" bestFit="1" customWidth="1"/>
    <col min="12036" max="12036" width="23.7109375" style="1" bestFit="1" customWidth="1"/>
    <col min="12037" max="12037" width="9.140625" style="1"/>
    <col min="12038" max="12038" width="96.7109375" style="1" bestFit="1" customWidth="1"/>
    <col min="12039" max="12039" width="9.140625" style="1"/>
    <col min="12040" max="12047" width="8.5703125" style="1" bestFit="1" customWidth="1"/>
    <col min="12048" max="12049" width="10" style="1" bestFit="1" customWidth="1"/>
    <col min="12050" max="12278" width="9.140625" style="1"/>
    <col min="12279" max="12279" width="89.85546875" style="1" customWidth="1"/>
    <col min="12280" max="12280" width="27.7109375" style="1" customWidth="1"/>
    <col min="12281" max="12281" width="25.7109375" style="1" customWidth="1"/>
    <col min="12282" max="12282" width="23.7109375" style="1" customWidth="1"/>
    <col min="12283" max="12283" width="24.140625" style="1" customWidth="1"/>
    <col min="12284" max="12284" width="23.7109375" style="1" customWidth="1"/>
    <col min="12285" max="12285" width="24.140625" style="1" customWidth="1"/>
    <col min="12286" max="12286" width="23.42578125" style="1" customWidth="1"/>
    <col min="12287" max="12287" width="24.140625" style="1" bestFit="1" customWidth="1"/>
    <col min="12288" max="12290" width="22.5703125" style="1" customWidth="1"/>
    <col min="12291" max="12291" width="22.5703125" style="1" bestFit="1" customWidth="1"/>
    <col min="12292" max="12292" width="23.7109375" style="1" bestFit="1" customWidth="1"/>
    <col min="12293" max="12293" width="9.140625" style="1"/>
    <col min="12294" max="12294" width="96.7109375" style="1" bestFit="1" customWidth="1"/>
    <col min="12295" max="12295" width="9.140625" style="1"/>
    <col min="12296" max="12303" width="8.5703125" style="1" bestFit="1" customWidth="1"/>
    <col min="12304" max="12305" width="10" style="1" bestFit="1" customWidth="1"/>
    <col min="12306" max="12534" width="9.140625" style="1"/>
    <col min="12535" max="12535" width="89.85546875" style="1" customWidth="1"/>
    <col min="12536" max="12536" width="27.7109375" style="1" customWidth="1"/>
    <col min="12537" max="12537" width="25.7109375" style="1" customWidth="1"/>
    <col min="12538" max="12538" width="23.7109375" style="1" customWidth="1"/>
    <col min="12539" max="12539" width="24.140625" style="1" customWidth="1"/>
    <col min="12540" max="12540" width="23.7109375" style="1" customWidth="1"/>
    <col min="12541" max="12541" width="24.140625" style="1" customWidth="1"/>
    <col min="12542" max="12542" width="23.42578125" style="1" customWidth="1"/>
    <col min="12543" max="12543" width="24.140625" style="1" bestFit="1" customWidth="1"/>
    <col min="12544" max="12546" width="22.5703125" style="1" customWidth="1"/>
    <col min="12547" max="12547" width="22.5703125" style="1" bestFit="1" customWidth="1"/>
    <col min="12548" max="12548" width="23.7109375" style="1" bestFit="1" customWidth="1"/>
    <col min="12549" max="12549" width="9.140625" style="1"/>
    <col min="12550" max="12550" width="96.7109375" style="1" bestFit="1" customWidth="1"/>
    <col min="12551" max="12551" width="9.140625" style="1"/>
    <col min="12552" max="12559" width="8.5703125" style="1" bestFit="1" customWidth="1"/>
    <col min="12560" max="12561" width="10" style="1" bestFit="1" customWidth="1"/>
    <col min="12562" max="12790" width="9.140625" style="1"/>
    <col min="12791" max="12791" width="89.85546875" style="1" customWidth="1"/>
    <col min="12792" max="12792" width="27.7109375" style="1" customWidth="1"/>
    <col min="12793" max="12793" width="25.7109375" style="1" customWidth="1"/>
    <col min="12794" max="12794" width="23.7109375" style="1" customWidth="1"/>
    <col min="12795" max="12795" width="24.140625" style="1" customWidth="1"/>
    <col min="12796" max="12796" width="23.7109375" style="1" customWidth="1"/>
    <col min="12797" max="12797" width="24.140625" style="1" customWidth="1"/>
    <col min="12798" max="12798" width="23.42578125" style="1" customWidth="1"/>
    <col min="12799" max="12799" width="24.140625" style="1" bestFit="1" customWidth="1"/>
    <col min="12800" max="12802" width="22.5703125" style="1" customWidth="1"/>
    <col min="12803" max="12803" width="22.5703125" style="1" bestFit="1" customWidth="1"/>
    <col min="12804" max="12804" width="23.7109375" style="1" bestFit="1" customWidth="1"/>
    <col min="12805" max="12805" width="9.140625" style="1"/>
    <col min="12806" max="12806" width="96.7109375" style="1" bestFit="1" customWidth="1"/>
    <col min="12807" max="12807" width="9.140625" style="1"/>
    <col min="12808" max="12815" width="8.5703125" style="1" bestFit="1" customWidth="1"/>
    <col min="12816" max="12817" width="10" style="1" bestFit="1" customWidth="1"/>
    <col min="12818" max="13046" width="9.140625" style="1"/>
    <col min="13047" max="13047" width="89.85546875" style="1" customWidth="1"/>
    <col min="13048" max="13048" width="27.7109375" style="1" customWidth="1"/>
    <col min="13049" max="13049" width="25.7109375" style="1" customWidth="1"/>
    <col min="13050" max="13050" width="23.7109375" style="1" customWidth="1"/>
    <col min="13051" max="13051" width="24.140625" style="1" customWidth="1"/>
    <col min="13052" max="13052" width="23.7109375" style="1" customWidth="1"/>
    <col min="13053" max="13053" width="24.140625" style="1" customWidth="1"/>
    <col min="13054" max="13054" width="23.42578125" style="1" customWidth="1"/>
    <col min="13055" max="13055" width="24.140625" style="1" bestFit="1" customWidth="1"/>
    <col min="13056" max="13058" width="22.5703125" style="1" customWidth="1"/>
    <col min="13059" max="13059" width="22.5703125" style="1" bestFit="1" customWidth="1"/>
    <col min="13060" max="13060" width="23.7109375" style="1" bestFit="1" customWidth="1"/>
    <col min="13061" max="13061" width="9.140625" style="1"/>
    <col min="13062" max="13062" width="96.7109375" style="1" bestFit="1" customWidth="1"/>
    <col min="13063" max="13063" width="9.140625" style="1"/>
    <col min="13064" max="13071" width="8.5703125" style="1" bestFit="1" customWidth="1"/>
    <col min="13072" max="13073" width="10" style="1" bestFit="1" customWidth="1"/>
    <col min="13074" max="13302" width="9.140625" style="1"/>
    <col min="13303" max="13303" width="89.85546875" style="1" customWidth="1"/>
    <col min="13304" max="13304" width="27.7109375" style="1" customWidth="1"/>
    <col min="13305" max="13305" width="25.7109375" style="1" customWidth="1"/>
    <col min="13306" max="13306" width="23.7109375" style="1" customWidth="1"/>
    <col min="13307" max="13307" width="24.140625" style="1" customWidth="1"/>
    <col min="13308" max="13308" width="23.7109375" style="1" customWidth="1"/>
    <col min="13309" max="13309" width="24.140625" style="1" customWidth="1"/>
    <col min="13310" max="13310" width="23.42578125" style="1" customWidth="1"/>
    <col min="13311" max="13311" width="24.140625" style="1" bestFit="1" customWidth="1"/>
    <col min="13312" max="13314" width="22.5703125" style="1" customWidth="1"/>
    <col min="13315" max="13315" width="22.5703125" style="1" bestFit="1" customWidth="1"/>
    <col min="13316" max="13316" width="23.7109375" style="1" bestFit="1" customWidth="1"/>
    <col min="13317" max="13317" width="9.140625" style="1"/>
    <col min="13318" max="13318" width="96.7109375" style="1" bestFit="1" customWidth="1"/>
    <col min="13319" max="13319" width="9.140625" style="1"/>
    <col min="13320" max="13327" width="8.5703125" style="1" bestFit="1" customWidth="1"/>
    <col min="13328" max="13329" width="10" style="1" bestFit="1" customWidth="1"/>
    <col min="13330" max="13558" width="9.140625" style="1"/>
    <col min="13559" max="13559" width="89.85546875" style="1" customWidth="1"/>
    <col min="13560" max="13560" width="27.7109375" style="1" customWidth="1"/>
    <col min="13561" max="13561" width="25.7109375" style="1" customWidth="1"/>
    <col min="13562" max="13562" width="23.7109375" style="1" customWidth="1"/>
    <col min="13563" max="13563" width="24.140625" style="1" customWidth="1"/>
    <col min="13564" max="13564" width="23.7109375" style="1" customWidth="1"/>
    <col min="13565" max="13565" width="24.140625" style="1" customWidth="1"/>
    <col min="13566" max="13566" width="23.42578125" style="1" customWidth="1"/>
    <col min="13567" max="13567" width="24.140625" style="1" bestFit="1" customWidth="1"/>
    <col min="13568" max="13570" width="22.5703125" style="1" customWidth="1"/>
    <col min="13571" max="13571" width="22.5703125" style="1" bestFit="1" customWidth="1"/>
    <col min="13572" max="13572" width="23.7109375" style="1" bestFit="1" customWidth="1"/>
    <col min="13573" max="13573" width="9.140625" style="1"/>
    <col min="13574" max="13574" width="96.7109375" style="1" bestFit="1" customWidth="1"/>
    <col min="13575" max="13575" width="9.140625" style="1"/>
    <col min="13576" max="13583" width="8.5703125" style="1" bestFit="1" customWidth="1"/>
    <col min="13584" max="13585" width="10" style="1" bestFit="1" customWidth="1"/>
    <col min="13586" max="13814" width="9.140625" style="1"/>
    <col min="13815" max="13815" width="89.85546875" style="1" customWidth="1"/>
    <col min="13816" max="13816" width="27.7109375" style="1" customWidth="1"/>
    <col min="13817" max="13817" width="25.7109375" style="1" customWidth="1"/>
    <col min="13818" max="13818" width="23.7109375" style="1" customWidth="1"/>
    <col min="13819" max="13819" width="24.140625" style="1" customWidth="1"/>
    <col min="13820" max="13820" width="23.7109375" style="1" customWidth="1"/>
    <col min="13821" max="13821" width="24.140625" style="1" customWidth="1"/>
    <col min="13822" max="13822" width="23.42578125" style="1" customWidth="1"/>
    <col min="13823" max="13823" width="24.140625" style="1" bestFit="1" customWidth="1"/>
    <col min="13824" max="13826" width="22.5703125" style="1" customWidth="1"/>
    <col min="13827" max="13827" width="22.5703125" style="1" bestFit="1" customWidth="1"/>
    <col min="13828" max="13828" width="23.7109375" style="1" bestFit="1" customWidth="1"/>
    <col min="13829" max="13829" width="9.140625" style="1"/>
    <col min="13830" max="13830" width="96.7109375" style="1" bestFit="1" customWidth="1"/>
    <col min="13831" max="13831" width="9.140625" style="1"/>
    <col min="13832" max="13839" width="8.5703125" style="1" bestFit="1" customWidth="1"/>
    <col min="13840" max="13841" width="10" style="1" bestFit="1" customWidth="1"/>
    <col min="13842" max="14070" width="9.140625" style="1"/>
    <col min="14071" max="14071" width="89.85546875" style="1" customWidth="1"/>
    <col min="14072" max="14072" width="27.7109375" style="1" customWidth="1"/>
    <col min="14073" max="14073" width="25.7109375" style="1" customWidth="1"/>
    <col min="14074" max="14074" width="23.7109375" style="1" customWidth="1"/>
    <col min="14075" max="14075" width="24.140625" style="1" customWidth="1"/>
    <col min="14076" max="14076" width="23.7109375" style="1" customWidth="1"/>
    <col min="14077" max="14077" width="24.140625" style="1" customWidth="1"/>
    <col min="14078" max="14078" width="23.42578125" style="1" customWidth="1"/>
    <col min="14079" max="14079" width="24.140625" style="1" bestFit="1" customWidth="1"/>
    <col min="14080" max="14082" width="22.5703125" style="1" customWidth="1"/>
    <col min="14083" max="14083" width="22.5703125" style="1" bestFit="1" customWidth="1"/>
    <col min="14084" max="14084" width="23.7109375" style="1" bestFit="1" customWidth="1"/>
    <col min="14085" max="14085" width="9.140625" style="1"/>
    <col min="14086" max="14086" width="96.7109375" style="1" bestFit="1" customWidth="1"/>
    <col min="14087" max="14087" width="9.140625" style="1"/>
    <col min="14088" max="14095" width="8.5703125" style="1" bestFit="1" customWidth="1"/>
    <col min="14096" max="14097" width="10" style="1" bestFit="1" customWidth="1"/>
    <col min="14098" max="14326" width="9.140625" style="1"/>
    <col min="14327" max="14327" width="89.85546875" style="1" customWidth="1"/>
    <col min="14328" max="14328" width="27.7109375" style="1" customWidth="1"/>
    <col min="14329" max="14329" width="25.7109375" style="1" customWidth="1"/>
    <col min="14330" max="14330" width="23.7109375" style="1" customWidth="1"/>
    <col min="14331" max="14331" width="24.140625" style="1" customWidth="1"/>
    <col min="14332" max="14332" width="23.7109375" style="1" customWidth="1"/>
    <col min="14333" max="14333" width="24.140625" style="1" customWidth="1"/>
    <col min="14334" max="14334" width="23.42578125" style="1" customWidth="1"/>
    <col min="14335" max="14335" width="24.140625" style="1" bestFit="1" customWidth="1"/>
    <col min="14336" max="14338" width="22.5703125" style="1" customWidth="1"/>
    <col min="14339" max="14339" width="22.5703125" style="1" bestFit="1" customWidth="1"/>
    <col min="14340" max="14340" width="23.7109375" style="1" bestFit="1" customWidth="1"/>
    <col min="14341" max="14341" width="9.140625" style="1"/>
    <col min="14342" max="14342" width="96.7109375" style="1" bestFit="1" customWidth="1"/>
    <col min="14343" max="14343" width="9.140625" style="1"/>
    <col min="14344" max="14351" width="8.5703125" style="1" bestFit="1" customWidth="1"/>
    <col min="14352" max="14353" width="10" style="1" bestFit="1" customWidth="1"/>
    <col min="14354" max="14582" width="9.140625" style="1"/>
    <col min="14583" max="14583" width="89.85546875" style="1" customWidth="1"/>
    <col min="14584" max="14584" width="27.7109375" style="1" customWidth="1"/>
    <col min="14585" max="14585" width="25.7109375" style="1" customWidth="1"/>
    <col min="14586" max="14586" width="23.7109375" style="1" customWidth="1"/>
    <col min="14587" max="14587" width="24.140625" style="1" customWidth="1"/>
    <col min="14588" max="14588" width="23.7109375" style="1" customWidth="1"/>
    <col min="14589" max="14589" width="24.140625" style="1" customWidth="1"/>
    <col min="14590" max="14590" width="23.42578125" style="1" customWidth="1"/>
    <col min="14591" max="14591" width="24.140625" style="1" bestFit="1" customWidth="1"/>
    <col min="14592" max="14594" width="22.5703125" style="1" customWidth="1"/>
    <col min="14595" max="14595" width="22.5703125" style="1" bestFit="1" customWidth="1"/>
    <col min="14596" max="14596" width="23.7109375" style="1" bestFit="1" customWidth="1"/>
    <col min="14597" max="14597" width="9.140625" style="1"/>
    <col min="14598" max="14598" width="96.7109375" style="1" bestFit="1" customWidth="1"/>
    <col min="14599" max="14599" width="9.140625" style="1"/>
    <col min="14600" max="14607" width="8.5703125" style="1" bestFit="1" customWidth="1"/>
    <col min="14608" max="14609" width="10" style="1" bestFit="1" customWidth="1"/>
    <col min="14610" max="14838" width="9.140625" style="1"/>
    <col min="14839" max="14839" width="89.85546875" style="1" customWidth="1"/>
    <col min="14840" max="14840" width="27.7109375" style="1" customWidth="1"/>
    <col min="14841" max="14841" width="25.7109375" style="1" customWidth="1"/>
    <col min="14842" max="14842" width="23.7109375" style="1" customWidth="1"/>
    <col min="14843" max="14843" width="24.140625" style="1" customWidth="1"/>
    <col min="14844" max="14844" width="23.7109375" style="1" customWidth="1"/>
    <col min="14845" max="14845" width="24.140625" style="1" customWidth="1"/>
    <col min="14846" max="14846" width="23.42578125" style="1" customWidth="1"/>
    <col min="14847" max="14847" width="24.140625" style="1" bestFit="1" customWidth="1"/>
    <col min="14848" max="14850" width="22.5703125" style="1" customWidth="1"/>
    <col min="14851" max="14851" width="22.5703125" style="1" bestFit="1" customWidth="1"/>
    <col min="14852" max="14852" width="23.7109375" style="1" bestFit="1" customWidth="1"/>
    <col min="14853" max="14853" width="9.140625" style="1"/>
    <col min="14854" max="14854" width="96.7109375" style="1" bestFit="1" customWidth="1"/>
    <col min="14855" max="14855" width="9.140625" style="1"/>
    <col min="14856" max="14863" width="8.5703125" style="1" bestFit="1" customWidth="1"/>
    <col min="14864" max="14865" width="10" style="1" bestFit="1" customWidth="1"/>
    <col min="14866" max="15094" width="9.140625" style="1"/>
    <col min="15095" max="15095" width="89.85546875" style="1" customWidth="1"/>
    <col min="15096" max="15096" width="27.7109375" style="1" customWidth="1"/>
    <col min="15097" max="15097" width="25.7109375" style="1" customWidth="1"/>
    <col min="15098" max="15098" width="23.7109375" style="1" customWidth="1"/>
    <col min="15099" max="15099" width="24.140625" style="1" customWidth="1"/>
    <col min="15100" max="15100" width="23.7109375" style="1" customWidth="1"/>
    <col min="15101" max="15101" width="24.140625" style="1" customWidth="1"/>
    <col min="15102" max="15102" width="23.42578125" style="1" customWidth="1"/>
    <col min="15103" max="15103" width="24.140625" style="1" bestFit="1" customWidth="1"/>
    <col min="15104" max="15106" width="22.5703125" style="1" customWidth="1"/>
    <col min="15107" max="15107" width="22.5703125" style="1" bestFit="1" customWidth="1"/>
    <col min="15108" max="15108" width="23.7109375" style="1" bestFit="1" customWidth="1"/>
    <col min="15109" max="15109" width="9.140625" style="1"/>
    <col min="15110" max="15110" width="96.7109375" style="1" bestFit="1" customWidth="1"/>
    <col min="15111" max="15111" width="9.140625" style="1"/>
    <col min="15112" max="15119" width="8.5703125" style="1" bestFit="1" customWidth="1"/>
    <col min="15120" max="15121" width="10" style="1" bestFit="1" customWidth="1"/>
    <col min="15122" max="15350" width="9.140625" style="1"/>
    <col min="15351" max="15351" width="89.85546875" style="1" customWidth="1"/>
    <col min="15352" max="15352" width="27.7109375" style="1" customWidth="1"/>
    <col min="15353" max="15353" width="25.7109375" style="1" customWidth="1"/>
    <col min="15354" max="15354" width="23.7109375" style="1" customWidth="1"/>
    <col min="15355" max="15355" width="24.140625" style="1" customWidth="1"/>
    <col min="15356" max="15356" width="23.7109375" style="1" customWidth="1"/>
    <col min="15357" max="15357" width="24.140625" style="1" customWidth="1"/>
    <col min="15358" max="15358" width="23.42578125" style="1" customWidth="1"/>
    <col min="15359" max="15359" width="24.140625" style="1" bestFit="1" customWidth="1"/>
    <col min="15360" max="15362" width="22.5703125" style="1" customWidth="1"/>
    <col min="15363" max="15363" width="22.5703125" style="1" bestFit="1" customWidth="1"/>
    <col min="15364" max="15364" width="23.7109375" style="1" bestFit="1" customWidth="1"/>
    <col min="15365" max="15365" width="9.140625" style="1"/>
    <col min="15366" max="15366" width="96.7109375" style="1" bestFit="1" customWidth="1"/>
    <col min="15367" max="15367" width="9.140625" style="1"/>
    <col min="15368" max="15375" width="8.5703125" style="1" bestFit="1" customWidth="1"/>
    <col min="15376" max="15377" width="10" style="1" bestFit="1" customWidth="1"/>
    <col min="15378" max="15606" width="9.140625" style="1"/>
    <col min="15607" max="15607" width="89.85546875" style="1" customWidth="1"/>
    <col min="15608" max="15608" width="27.7109375" style="1" customWidth="1"/>
    <col min="15609" max="15609" width="25.7109375" style="1" customWidth="1"/>
    <col min="15610" max="15610" width="23.7109375" style="1" customWidth="1"/>
    <col min="15611" max="15611" width="24.140625" style="1" customWidth="1"/>
    <col min="15612" max="15612" width="23.7109375" style="1" customWidth="1"/>
    <col min="15613" max="15613" width="24.140625" style="1" customWidth="1"/>
    <col min="15614" max="15614" width="23.42578125" style="1" customWidth="1"/>
    <col min="15615" max="15615" width="24.140625" style="1" bestFit="1" customWidth="1"/>
    <col min="15616" max="15618" width="22.5703125" style="1" customWidth="1"/>
    <col min="15619" max="15619" width="22.5703125" style="1" bestFit="1" customWidth="1"/>
    <col min="15620" max="15620" width="23.7109375" style="1" bestFit="1" customWidth="1"/>
    <col min="15621" max="15621" width="9.140625" style="1"/>
    <col min="15622" max="15622" width="96.7109375" style="1" bestFit="1" customWidth="1"/>
    <col min="15623" max="15623" width="9.140625" style="1"/>
    <col min="15624" max="15631" width="8.5703125" style="1" bestFit="1" customWidth="1"/>
    <col min="15632" max="15633" width="10" style="1" bestFit="1" customWidth="1"/>
    <col min="15634" max="15862" width="9.140625" style="1"/>
    <col min="15863" max="15863" width="89.85546875" style="1" customWidth="1"/>
    <col min="15864" max="15864" width="27.7109375" style="1" customWidth="1"/>
    <col min="15865" max="15865" width="25.7109375" style="1" customWidth="1"/>
    <col min="15866" max="15866" width="23.7109375" style="1" customWidth="1"/>
    <col min="15867" max="15867" width="24.140625" style="1" customWidth="1"/>
    <col min="15868" max="15868" width="23.7109375" style="1" customWidth="1"/>
    <col min="15869" max="15869" width="24.140625" style="1" customWidth="1"/>
    <col min="15870" max="15870" width="23.42578125" style="1" customWidth="1"/>
    <col min="15871" max="15871" width="24.140625" style="1" bestFit="1" customWidth="1"/>
    <col min="15872" max="15874" width="22.5703125" style="1" customWidth="1"/>
    <col min="15875" max="15875" width="22.5703125" style="1" bestFit="1" customWidth="1"/>
    <col min="15876" max="15876" width="23.7109375" style="1" bestFit="1" customWidth="1"/>
    <col min="15877" max="15877" width="9.140625" style="1"/>
    <col min="15878" max="15878" width="96.7109375" style="1" bestFit="1" customWidth="1"/>
    <col min="15879" max="15879" width="9.140625" style="1"/>
    <col min="15880" max="15887" width="8.5703125" style="1" bestFit="1" customWidth="1"/>
    <col min="15888" max="15889" width="10" style="1" bestFit="1" customWidth="1"/>
    <col min="15890" max="16118" width="9.140625" style="1"/>
    <col min="16119" max="16119" width="89.85546875" style="1" customWidth="1"/>
    <col min="16120" max="16120" width="27.7109375" style="1" customWidth="1"/>
    <col min="16121" max="16121" width="25.7109375" style="1" customWidth="1"/>
    <col min="16122" max="16122" width="23.7109375" style="1" customWidth="1"/>
    <col min="16123" max="16123" width="24.140625" style="1" customWidth="1"/>
    <col min="16124" max="16124" width="23.7109375" style="1" customWidth="1"/>
    <col min="16125" max="16125" width="24.140625" style="1" customWidth="1"/>
    <col min="16126" max="16126" width="23.42578125" style="1" customWidth="1"/>
    <col min="16127" max="16127" width="24.140625" style="1" bestFit="1" customWidth="1"/>
    <col min="16128" max="16130" width="22.5703125" style="1" customWidth="1"/>
    <col min="16131" max="16131" width="22.5703125" style="1" bestFit="1" customWidth="1"/>
    <col min="16132" max="16132" width="23.7109375" style="1" bestFit="1" customWidth="1"/>
    <col min="16133" max="16133" width="9.140625" style="1"/>
    <col min="16134" max="16134" width="96.7109375" style="1" bestFit="1" customWidth="1"/>
    <col min="16135" max="16135" width="9.140625" style="1"/>
    <col min="16136" max="16143" width="8.5703125" style="1" bestFit="1" customWidth="1"/>
    <col min="16144" max="16145" width="10" style="1" bestFit="1" customWidth="1"/>
    <col min="16146" max="16384" width="9.140625" style="1"/>
  </cols>
  <sheetData>
    <row r="1" spans="1:17" x14ac:dyDescent="0.35">
      <c r="A1" s="50" t="s">
        <v>0</v>
      </c>
      <c r="B1" s="50"/>
      <c r="C1" s="50"/>
      <c r="D1" s="50"/>
      <c r="F1" s="2" t="s">
        <v>1</v>
      </c>
    </row>
    <row r="2" spans="1:17" x14ac:dyDescent="0.35">
      <c r="A2" s="51" t="s">
        <v>2</v>
      </c>
      <c r="B2" s="51"/>
      <c r="C2" s="51"/>
      <c r="D2" s="51"/>
      <c r="F2" s="2" t="s">
        <v>3</v>
      </c>
    </row>
    <row r="3" spans="1:17" x14ac:dyDescent="0.35">
      <c r="A3" s="50" t="s">
        <v>4</v>
      </c>
      <c r="B3" s="50"/>
      <c r="C3" s="50"/>
      <c r="D3" s="50"/>
      <c r="F3" s="2" t="s">
        <v>5</v>
      </c>
    </row>
    <row r="4" spans="1:17" ht="21.75" thickBot="1" x14ac:dyDescent="0.4">
      <c r="F4" s="2" t="s">
        <v>6</v>
      </c>
    </row>
    <row r="5" spans="1:17" ht="42.75" thickBot="1" x14ac:dyDescent="0.4">
      <c r="A5" s="38" t="s">
        <v>7</v>
      </c>
      <c r="B5" s="32" t="s">
        <v>8</v>
      </c>
      <c r="C5" s="32" t="s">
        <v>9</v>
      </c>
      <c r="D5" s="33" t="s">
        <v>10</v>
      </c>
      <c r="P5" s="4"/>
      <c r="Q5" s="4"/>
    </row>
    <row r="6" spans="1:17" x14ac:dyDescent="0.35">
      <c r="A6" s="39" t="s">
        <v>11</v>
      </c>
      <c r="B6" s="29">
        <f>+B7+B15+B26+B36+B51+B61</f>
        <v>179756600</v>
      </c>
      <c r="C6" s="29">
        <f>+C7+C15+C26+C36+C44+C51+C61</f>
        <v>-966466</v>
      </c>
      <c r="D6" s="29">
        <f>+D7+D15+D26+D36+D44+D51+D61</f>
        <v>178790134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39" t="s">
        <v>12</v>
      </c>
      <c r="B7" s="30">
        <f>SUM(B8:B14)</f>
        <v>131801321</v>
      </c>
      <c r="C7" s="30">
        <f>SUM(C8:C14)</f>
        <v>0</v>
      </c>
      <c r="D7" s="30">
        <f>SUM(D8:D14)</f>
        <v>131801321</v>
      </c>
      <c r="H7" s="8"/>
    </row>
    <row r="8" spans="1:17" x14ac:dyDescent="0.35">
      <c r="A8" s="40" t="s">
        <v>13</v>
      </c>
      <c r="B8" s="28">
        <v>100948606</v>
      </c>
      <c r="C8" s="28"/>
      <c r="D8" s="31">
        <f>+C8+B8</f>
        <v>100948606</v>
      </c>
    </row>
    <row r="9" spans="1:17" x14ac:dyDescent="0.35">
      <c r="A9" s="40" t="s">
        <v>14</v>
      </c>
      <c r="B9" s="28"/>
      <c r="C9" s="31"/>
      <c r="D9" s="31">
        <f t="shared" ref="D9:D23" si="0">+C9+B9</f>
        <v>0</v>
      </c>
      <c r="F9" s="4"/>
    </row>
    <row r="10" spans="1:17" x14ac:dyDescent="0.35">
      <c r="A10" s="40" t="s">
        <v>15</v>
      </c>
      <c r="B10" s="28"/>
      <c r="C10" s="31"/>
      <c r="D10" s="31">
        <f t="shared" si="0"/>
        <v>0</v>
      </c>
      <c r="E10" s="7"/>
    </row>
    <row r="11" spans="1:17" x14ac:dyDescent="0.35">
      <c r="A11" s="40" t="s">
        <v>16</v>
      </c>
      <c r="B11" s="28">
        <v>16768402</v>
      </c>
      <c r="C11" s="31"/>
      <c r="D11" s="31">
        <f>+C11+B11</f>
        <v>16768402</v>
      </c>
    </row>
    <row r="12" spans="1:17" x14ac:dyDescent="0.35">
      <c r="A12" s="40" t="s">
        <v>17</v>
      </c>
      <c r="B12" s="28">
        <v>450000</v>
      </c>
      <c r="C12" s="31"/>
      <c r="D12" s="31">
        <f t="shared" si="0"/>
        <v>450000</v>
      </c>
    </row>
    <row r="13" spans="1:17" x14ac:dyDescent="0.35">
      <c r="A13" s="40" t="s">
        <v>18</v>
      </c>
      <c r="B13" s="28"/>
      <c r="C13" s="31"/>
      <c r="D13" s="31">
        <f t="shared" si="0"/>
        <v>0</v>
      </c>
    </row>
    <row r="14" spans="1:17" x14ac:dyDescent="0.35">
      <c r="A14" s="40" t="s">
        <v>19</v>
      </c>
      <c r="B14" s="28">
        <v>13634313</v>
      </c>
      <c r="C14" s="31"/>
      <c r="D14" s="31">
        <f t="shared" si="0"/>
        <v>13634313</v>
      </c>
    </row>
    <row r="15" spans="1:17" x14ac:dyDescent="0.35">
      <c r="A15" s="39" t="s">
        <v>20</v>
      </c>
      <c r="B15" s="30">
        <f>SUM(B16:B25)</f>
        <v>17233219</v>
      </c>
      <c r="C15" s="30">
        <f>SUM(C16:C25)</f>
        <v>-1003824</v>
      </c>
      <c r="D15" s="30">
        <f>SUM(D16:D25)</f>
        <v>16229395</v>
      </c>
      <c r="E15" s="11"/>
      <c r="F15" s="7"/>
      <c r="O15" s="47"/>
      <c r="P15" s="4"/>
    </row>
    <row r="16" spans="1:17" x14ac:dyDescent="0.35">
      <c r="A16" s="40" t="s">
        <v>21</v>
      </c>
      <c r="B16" s="28">
        <v>6930000</v>
      </c>
      <c r="C16" s="31">
        <v>-779600</v>
      </c>
      <c r="D16" s="31">
        <f t="shared" si="0"/>
        <v>6150400</v>
      </c>
      <c r="F16" s="12"/>
    </row>
    <row r="17" spans="1:17" x14ac:dyDescent="0.35">
      <c r="A17" s="40" t="s">
        <v>22</v>
      </c>
      <c r="B17" s="28">
        <f>106268+100000+100000</f>
        <v>306268</v>
      </c>
      <c r="C17" s="31">
        <f>70299+293000-25000</f>
        <v>338299</v>
      </c>
      <c r="D17" s="31">
        <f t="shared" si="0"/>
        <v>644567</v>
      </c>
    </row>
    <row r="18" spans="1:17" x14ac:dyDescent="0.35">
      <c r="A18" s="40" t="s">
        <v>23</v>
      </c>
      <c r="B18" s="28">
        <v>720298</v>
      </c>
      <c r="C18" s="31">
        <f>-100000-125000</f>
        <v>-225000</v>
      </c>
      <c r="D18" s="31">
        <f t="shared" si="0"/>
        <v>495298</v>
      </c>
    </row>
    <row r="19" spans="1:17" x14ac:dyDescent="0.35">
      <c r="A19" s="40" t="s">
        <v>24</v>
      </c>
      <c r="B19" s="28">
        <v>569775</v>
      </c>
      <c r="C19" s="31">
        <v>-346703.41</v>
      </c>
      <c r="D19" s="31">
        <f t="shared" si="0"/>
        <v>223071.59000000003</v>
      </c>
      <c r="Q19" s="47"/>
    </row>
    <row r="20" spans="1:17" x14ac:dyDescent="0.35">
      <c r="A20" s="40" t="s">
        <v>25</v>
      </c>
      <c r="B20" s="28">
        <v>694777</v>
      </c>
      <c r="C20" s="31">
        <f>828287.41+1000</f>
        <v>829287.41</v>
      </c>
      <c r="D20" s="31">
        <f t="shared" si="0"/>
        <v>1524064.4100000001</v>
      </c>
    </row>
    <row r="21" spans="1:17" x14ac:dyDescent="0.35">
      <c r="A21" s="40" t="s">
        <v>26</v>
      </c>
      <c r="B21" s="28">
        <v>500000</v>
      </c>
      <c r="C21" s="31">
        <v>-112190</v>
      </c>
      <c r="D21" s="31">
        <f t="shared" si="0"/>
        <v>387810</v>
      </c>
    </row>
    <row r="22" spans="1:17" ht="42" x14ac:dyDescent="0.35">
      <c r="A22" s="40" t="s">
        <v>27</v>
      </c>
      <c r="B22" s="28">
        <v>465072</v>
      </c>
      <c r="C22" s="31">
        <f>-40298+95000+1568</f>
        <v>56270</v>
      </c>
      <c r="D22" s="31">
        <f t="shared" si="0"/>
        <v>521342</v>
      </c>
    </row>
    <row r="23" spans="1:17" x14ac:dyDescent="0.35">
      <c r="A23" s="40" t="s">
        <v>28</v>
      </c>
      <c r="B23" s="28">
        <v>6692552</v>
      </c>
      <c r="C23" s="31">
        <v>-1398710</v>
      </c>
      <c r="D23" s="31">
        <f t="shared" si="0"/>
        <v>5293842</v>
      </c>
    </row>
    <row r="24" spans="1:17" x14ac:dyDescent="0.35">
      <c r="A24" s="40" t="s">
        <v>29</v>
      </c>
      <c r="B24" s="28">
        <f>SUM(C24:D24)</f>
        <v>0</v>
      </c>
      <c r="C24" s="31"/>
      <c r="D24" s="31"/>
    </row>
    <row r="25" spans="1:17" x14ac:dyDescent="0.35">
      <c r="A25" s="40" t="s">
        <v>30</v>
      </c>
      <c r="B25" s="28">
        <v>354477</v>
      </c>
      <c r="C25" s="31">
        <v>634523</v>
      </c>
      <c r="D25" s="31">
        <f>+C25+B25</f>
        <v>989000</v>
      </c>
    </row>
    <row r="26" spans="1:17" x14ac:dyDescent="0.35">
      <c r="A26" s="39" t="s">
        <v>31</v>
      </c>
      <c r="B26" s="30">
        <f>SUM(B27:B35)</f>
        <v>20573317</v>
      </c>
      <c r="C26" s="30">
        <f>SUM(C27:C35)</f>
        <v>-7248215</v>
      </c>
      <c r="D26" s="30">
        <f>SUM(D27:D35)</f>
        <v>13325102</v>
      </c>
      <c r="O26" s="47"/>
    </row>
    <row r="27" spans="1:17" x14ac:dyDescent="0.35">
      <c r="A27" s="40" t="s">
        <v>32</v>
      </c>
      <c r="B27" s="28">
        <v>409761</v>
      </c>
      <c r="C27" s="31">
        <v>40239</v>
      </c>
      <c r="D27" s="31">
        <f t="shared" ref="D27:D35" si="1">+C27+B27</f>
        <v>450000</v>
      </c>
    </row>
    <row r="28" spans="1:17" x14ac:dyDescent="0.35">
      <c r="A28" s="40" t="s">
        <v>33</v>
      </c>
      <c r="B28" s="28">
        <v>207700</v>
      </c>
      <c r="C28" s="31">
        <v>672300</v>
      </c>
      <c r="D28" s="31">
        <f t="shared" si="1"/>
        <v>880000</v>
      </c>
    </row>
    <row r="29" spans="1:17" x14ac:dyDescent="0.35">
      <c r="A29" s="40" t="s">
        <v>34</v>
      </c>
      <c r="B29" s="28">
        <v>505611</v>
      </c>
      <c r="C29" s="31">
        <v>99389</v>
      </c>
      <c r="D29" s="31">
        <f t="shared" si="1"/>
        <v>605000</v>
      </c>
    </row>
    <row r="30" spans="1:17" x14ac:dyDescent="0.35">
      <c r="A30" s="40" t="s">
        <v>35</v>
      </c>
      <c r="B30" s="28">
        <v>20000</v>
      </c>
      <c r="C30" s="31"/>
      <c r="D30" s="31">
        <f t="shared" si="1"/>
        <v>20000</v>
      </c>
    </row>
    <row r="31" spans="1:17" x14ac:dyDescent="0.35">
      <c r="A31" s="40" t="s">
        <v>36</v>
      </c>
      <c r="B31" s="28">
        <v>148954</v>
      </c>
      <c r="C31" s="31">
        <f>1046-14857</f>
        <v>-13811</v>
      </c>
      <c r="D31" s="31">
        <f t="shared" si="1"/>
        <v>135143</v>
      </c>
    </row>
    <row r="32" spans="1:17" x14ac:dyDescent="0.35">
      <c r="A32" s="40" t="s">
        <v>37</v>
      </c>
      <c r="B32" s="28">
        <v>183789</v>
      </c>
      <c r="C32" s="31">
        <v>-30000</v>
      </c>
      <c r="D32" s="31">
        <f t="shared" si="1"/>
        <v>153789</v>
      </c>
    </row>
    <row r="33" spans="1:4" s="13" customFormat="1" ht="42" x14ac:dyDescent="0.25">
      <c r="A33" s="40" t="s">
        <v>38</v>
      </c>
      <c r="B33" s="28">
        <v>8792549</v>
      </c>
      <c r="C33" s="31">
        <f>-1699327+1013500+730049</f>
        <v>44222</v>
      </c>
      <c r="D33" s="31">
        <f t="shared" si="1"/>
        <v>8836771</v>
      </c>
    </row>
    <row r="34" spans="1:4" ht="42" x14ac:dyDescent="0.35">
      <c r="A34" s="40" t="s">
        <v>39</v>
      </c>
      <c r="B34" s="28"/>
      <c r="C34" s="31"/>
      <c r="D34" s="31">
        <f t="shared" si="1"/>
        <v>0</v>
      </c>
    </row>
    <row r="35" spans="1:4" x14ac:dyDescent="0.35">
      <c r="A35" s="40" t="s">
        <v>40</v>
      </c>
      <c r="B35" s="28">
        <v>10304953</v>
      </c>
      <c r="C35" s="31">
        <f>-8167122+106568</f>
        <v>-8060554</v>
      </c>
      <c r="D35" s="31">
        <f t="shared" si="1"/>
        <v>2244399</v>
      </c>
    </row>
    <row r="36" spans="1:4" x14ac:dyDescent="0.35">
      <c r="A36" s="39" t="s">
        <v>41</v>
      </c>
      <c r="B36" s="30">
        <f>SUM(B37:B50)</f>
        <v>930148</v>
      </c>
      <c r="C36" s="30">
        <f>SUM(C37:C43)</f>
        <v>-352237.5</v>
      </c>
      <c r="D36" s="30">
        <f>SUM(D37:D43)</f>
        <v>577910.5</v>
      </c>
    </row>
    <row r="37" spans="1:4" x14ac:dyDescent="0.35">
      <c r="A37" s="40" t="s">
        <v>42</v>
      </c>
      <c r="B37" s="28">
        <v>930148</v>
      </c>
      <c r="C37" s="31">
        <v>-352237.5</v>
      </c>
      <c r="D37" s="31">
        <f>+B37+C37</f>
        <v>577910.5</v>
      </c>
    </row>
    <row r="38" spans="1:4" ht="42" x14ac:dyDescent="0.35">
      <c r="A38" s="40" t="s">
        <v>43</v>
      </c>
      <c r="B38" s="28"/>
      <c r="C38" s="31">
        <v>0</v>
      </c>
      <c r="D38" s="31">
        <f>+B38+C38</f>
        <v>0</v>
      </c>
    </row>
    <row r="39" spans="1:4" ht="42" x14ac:dyDescent="0.35">
      <c r="A39" s="40" t="s">
        <v>44</v>
      </c>
      <c r="B39" s="28"/>
      <c r="C39" s="31">
        <v>0</v>
      </c>
      <c r="D39" s="31">
        <f t="shared" ref="D39:D60" si="2">+B39+C39</f>
        <v>0</v>
      </c>
    </row>
    <row r="40" spans="1:4" ht="42" x14ac:dyDescent="0.35">
      <c r="A40" s="40" t="s">
        <v>45</v>
      </c>
      <c r="B40" s="28"/>
      <c r="C40" s="31">
        <v>0</v>
      </c>
      <c r="D40" s="31">
        <f t="shared" si="2"/>
        <v>0</v>
      </c>
    </row>
    <row r="41" spans="1:4" ht="42" x14ac:dyDescent="0.35">
      <c r="A41" s="40" t="s">
        <v>46</v>
      </c>
      <c r="B41" s="28"/>
      <c r="C41" s="31">
        <v>0</v>
      </c>
      <c r="D41" s="31">
        <f t="shared" si="2"/>
        <v>0</v>
      </c>
    </row>
    <row r="42" spans="1:4" x14ac:dyDescent="0.35">
      <c r="A42" s="40" t="s">
        <v>47</v>
      </c>
      <c r="B42" s="28"/>
      <c r="C42" s="31">
        <v>0</v>
      </c>
      <c r="D42" s="31">
        <f t="shared" si="2"/>
        <v>0</v>
      </c>
    </row>
    <row r="43" spans="1:4" ht="42" x14ac:dyDescent="0.35">
      <c r="A43" s="40" t="s">
        <v>48</v>
      </c>
      <c r="B43" s="28"/>
      <c r="C43" s="31">
        <v>0</v>
      </c>
      <c r="D43" s="31">
        <f t="shared" si="2"/>
        <v>0</v>
      </c>
    </row>
    <row r="44" spans="1:4" x14ac:dyDescent="0.35">
      <c r="A44" s="39" t="s">
        <v>49</v>
      </c>
      <c r="B44" s="28"/>
      <c r="C44" s="31">
        <v>0</v>
      </c>
      <c r="D44" s="31">
        <f t="shared" si="2"/>
        <v>0</v>
      </c>
    </row>
    <row r="45" spans="1:4" x14ac:dyDescent="0.35">
      <c r="A45" s="40" t="s">
        <v>50</v>
      </c>
      <c r="B45" s="28"/>
      <c r="C45" s="31">
        <v>0</v>
      </c>
      <c r="D45" s="31">
        <f t="shared" si="2"/>
        <v>0</v>
      </c>
    </row>
    <row r="46" spans="1:4" ht="42" x14ac:dyDescent="0.35">
      <c r="A46" s="40" t="s">
        <v>51</v>
      </c>
      <c r="B46" s="28"/>
      <c r="C46" s="31">
        <v>0</v>
      </c>
      <c r="D46" s="31">
        <f t="shared" si="2"/>
        <v>0</v>
      </c>
    </row>
    <row r="47" spans="1:4" ht="42" x14ac:dyDescent="0.35">
      <c r="A47" s="40" t="s">
        <v>52</v>
      </c>
      <c r="B47" s="28"/>
      <c r="C47" s="31">
        <v>0</v>
      </c>
      <c r="D47" s="31">
        <f t="shared" si="2"/>
        <v>0</v>
      </c>
    </row>
    <row r="48" spans="1:4" ht="42" x14ac:dyDescent="0.35">
      <c r="A48" s="40" t="s">
        <v>53</v>
      </c>
      <c r="B48" s="28"/>
      <c r="C48" s="31">
        <v>0</v>
      </c>
      <c r="D48" s="31">
        <f t="shared" si="2"/>
        <v>0</v>
      </c>
    </row>
    <row r="49" spans="1:6" x14ac:dyDescent="0.35">
      <c r="A49" s="40" t="s">
        <v>54</v>
      </c>
      <c r="B49" s="28"/>
      <c r="C49" s="31">
        <v>0</v>
      </c>
      <c r="D49" s="31">
        <f t="shared" si="2"/>
        <v>0</v>
      </c>
    </row>
    <row r="50" spans="1:6" ht="42" x14ac:dyDescent="0.35">
      <c r="A50" s="40" t="s">
        <v>55</v>
      </c>
      <c r="B50" s="28"/>
      <c r="C50" s="31">
        <v>0</v>
      </c>
      <c r="D50" s="31">
        <f t="shared" si="2"/>
        <v>0</v>
      </c>
    </row>
    <row r="51" spans="1:6" x14ac:dyDescent="0.35">
      <c r="A51" s="39" t="s">
        <v>56</v>
      </c>
      <c r="B51" s="30">
        <f>SUM(B52:B60)</f>
        <v>9194118</v>
      </c>
      <c r="C51" s="30">
        <f>SUM(C52:C60)</f>
        <v>-1537712.5</v>
      </c>
      <c r="D51" s="30">
        <f>SUM(D52:D60)</f>
        <v>7656405.5</v>
      </c>
      <c r="F51" s="47"/>
    </row>
    <row r="52" spans="1:6" x14ac:dyDescent="0.35">
      <c r="A52" s="40" t="s">
        <v>57</v>
      </c>
      <c r="B52" s="28">
        <v>6676722</v>
      </c>
      <c r="C52" s="31">
        <v>-976722</v>
      </c>
      <c r="D52" s="31">
        <f t="shared" si="2"/>
        <v>5700000</v>
      </c>
    </row>
    <row r="53" spans="1:6" x14ac:dyDescent="0.35">
      <c r="A53" s="40" t="s">
        <v>58</v>
      </c>
      <c r="B53" s="28">
        <v>579552</v>
      </c>
      <c r="C53" s="31">
        <v>408433</v>
      </c>
      <c r="D53" s="31">
        <f t="shared" si="2"/>
        <v>987985</v>
      </c>
    </row>
    <row r="54" spans="1:6" x14ac:dyDescent="0.35">
      <c r="A54" s="40" t="s">
        <v>59</v>
      </c>
      <c r="B54" s="28"/>
      <c r="C54" s="31"/>
      <c r="D54" s="31">
        <f t="shared" si="2"/>
        <v>0</v>
      </c>
    </row>
    <row r="55" spans="1:6" x14ac:dyDescent="0.35">
      <c r="A55" s="40" t="s">
        <v>60</v>
      </c>
      <c r="B55" s="28">
        <v>558977</v>
      </c>
      <c r="C55" s="31">
        <v>-558976.5</v>
      </c>
      <c r="D55" s="31">
        <f t="shared" si="2"/>
        <v>0.5</v>
      </c>
    </row>
    <row r="56" spans="1:6" x14ac:dyDescent="0.35">
      <c r="A56" s="40" t="s">
        <v>61</v>
      </c>
      <c r="B56" s="28">
        <v>378420</v>
      </c>
      <c r="C56" s="31">
        <v>190000</v>
      </c>
      <c r="D56" s="31">
        <f t="shared" si="2"/>
        <v>568420</v>
      </c>
    </row>
    <row r="57" spans="1:6" x14ac:dyDescent="0.35">
      <c r="A57" s="40" t="s">
        <v>62</v>
      </c>
      <c r="B57" s="28"/>
      <c r="C57" s="31"/>
      <c r="D57" s="31">
        <f t="shared" si="2"/>
        <v>0</v>
      </c>
    </row>
    <row r="58" spans="1:6" x14ac:dyDescent="0.35">
      <c r="A58" s="40" t="s">
        <v>63</v>
      </c>
      <c r="B58" s="28"/>
      <c r="C58" s="31">
        <v>0</v>
      </c>
      <c r="D58" s="31">
        <f t="shared" si="2"/>
        <v>0</v>
      </c>
    </row>
    <row r="59" spans="1:6" x14ac:dyDescent="0.35">
      <c r="A59" s="40" t="s">
        <v>64</v>
      </c>
      <c r="B59" s="28">
        <v>1000447</v>
      </c>
      <c r="C59" s="31">
        <v>-600447</v>
      </c>
      <c r="D59" s="31">
        <f t="shared" si="2"/>
        <v>400000</v>
      </c>
    </row>
    <row r="60" spans="1:6" ht="42" x14ac:dyDescent="0.35">
      <c r="A60" s="40" t="s">
        <v>65</v>
      </c>
      <c r="B60" s="28"/>
      <c r="C60" s="31">
        <v>0</v>
      </c>
      <c r="D60" s="31">
        <f t="shared" si="2"/>
        <v>0</v>
      </c>
    </row>
    <row r="61" spans="1:6" s="14" customFormat="1" x14ac:dyDescent="0.35">
      <c r="A61" s="39" t="s">
        <v>66</v>
      </c>
      <c r="B61" s="29">
        <f>SUM(B62:B72)</f>
        <v>24477</v>
      </c>
      <c r="C61" s="29">
        <f>SUM(C62:C72)</f>
        <v>9175523</v>
      </c>
      <c r="D61" s="29">
        <f>SUM(D62:D72)</f>
        <v>9200000</v>
      </c>
    </row>
    <row r="62" spans="1:6" x14ac:dyDescent="0.35">
      <c r="A62" s="40" t="s">
        <v>67</v>
      </c>
      <c r="B62" s="28">
        <v>24477</v>
      </c>
      <c r="C62" s="31">
        <v>9175523</v>
      </c>
      <c r="D62" s="31">
        <f>+B62+C62</f>
        <v>9200000</v>
      </c>
    </row>
    <row r="63" spans="1:6" x14ac:dyDescent="0.35">
      <c r="A63" s="40" t="s">
        <v>68</v>
      </c>
      <c r="B63" s="28"/>
      <c r="C63" s="31">
        <v>0</v>
      </c>
      <c r="D63" s="31">
        <v>0</v>
      </c>
    </row>
    <row r="64" spans="1:6" x14ac:dyDescent="0.35">
      <c r="A64" s="40" t="s">
        <v>69</v>
      </c>
      <c r="B64" s="28"/>
      <c r="C64" s="31">
        <v>0</v>
      </c>
      <c r="D64" s="31">
        <v>0</v>
      </c>
    </row>
    <row r="65" spans="1:9" ht="42" x14ac:dyDescent="0.35">
      <c r="A65" s="40" t="s">
        <v>70</v>
      </c>
      <c r="B65" s="28"/>
      <c r="C65" s="31">
        <v>0</v>
      </c>
      <c r="D65" s="31">
        <v>0</v>
      </c>
    </row>
    <row r="66" spans="1:9" ht="42" x14ac:dyDescent="0.35">
      <c r="A66" s="39" t="s">
        <v>71</v>
      </c>
      <c r="B66" s="28"/>
      <c r="C66" s="31">
        <v>0</v>
      </c>
      <c r="D66" s="31">
        <v>0</v>
      </c>
    </row>
    <row r="67" spans="1:9" x14ac:dyDescent="0.35">
      <c r="A67" s="40" t="s">
        <v>72</v>
      </c>
      <c r="B67" s="28"/>
      <c r="C67" s="31">
        <v>0</v>
      </c>
      <c r="D67" s="31">
        <v>0</v>
      </c>
    </row>
    <row r="68" spans="1:9" ht="42" x14ac:dyDescent="0.35">
      <c r="A68" s="40" t="s">
        <v>73</v>
      </c>
      <c r="B68" s="28"/>
      <c r="C68" s="31">
        <v>0</v>
      </c>
      <c r="D68" s="31">
        <v>0</v>
      </c>
    </row>
    <row r="69" spans="1:9" x14ac:dyDescent="0.35">
      <c r="A69" s="39" t="s">
        <v>74</v>
      </c>
      <c r="B69" s="28"/>
      <c r="C69" s="31">
        <v>0</v>
      </c>
      <c r="D69" s="31">
        <v>0</v>
      </c>
    </row>
    <row r="70" spans="1:9" x14ac:dyDescent="0.35">
      <c r="A70" s="40" t="s">
        <v>75</v>
      </c>
      <c r="B70" s="28"/>
      <c r="C70" s="31">
        <v>0</v>
      </c>
      <c r="D70" s="31">
        <v>0</v>
      </c>
    </row>
    <row r="71" spans="1:9" x14ac:dyDescent="0.35">
      <c r="A71" s="40" t="s">
        <v>76</v>
      </c>
      <c r="B71" s="28"/>
      <c r="C71" s="31">
        <v>0</v>
      </c>
      <c r="D71" s="31">
        <v>0</v>
      </c>
    </row>
    <row r="72" spans="1:9" ht="42.75" thickBot="1" x14ac:dyDescent="0.4">
      <c r="A72" s="40" t="s">
        <v>77</v>
      </c>
      <c r="B72" s="28"/>
      <c r="C72" s="31">
        <v>0</v>
      </c>
      <c r="D72" s="31">
        <v>0</v>
      </c>
    </row>
    <row r="73" spans="1:9" s="14" customFormat="1" ht="21.75" thickBot="1" x14ac:dyDescent="0.4">
      <c r="A73" s="34" t="s">
        <v>78</v>
      </c>
      <c r="B73" s="35">
        <f>+B66+B61+B51+B44+B36+B26+B15+B7</f>
        <v>179756600</v>
      </c>
      <c r="C73" s="35">
        <f t="shared" ref="C73:D73" si="3">+C66+C61+C51+C44+C36+C26+C15+C7</f>
        <v>-966466</v>
      </c>
      <c r="D73" s="35">
        <f t="shared" si="3"/>
        <v>178790134</v>
      </c>
      <c r="E73" s="19"/>
      <c r="F73" s="19"/>
      <c r="G73" s="19"/>
      <c r="H73" s="19"/>
      <c r="I73" s="19"/>
    </row>
    <row r="74" spans="1:9" x14ac:dyDescent="0.35">
      <c r="A74" s="40"/>
      <c r="B74" s="15"/>
      <c r="C74" s="16"/>
      <c r="D74" s="41"/>
    </row>
    <row r="75" spans="1:9" x14ac:dyDescent="0.35">
      <c r="A75" s="39" t="s">
        <v>79</v>
      </c>
      <c r="B75" s="6"/>
      <c r="C75" s="17"/>
      <c r="D75" s="42"/>
    </row>
    <row r="76" spans="1:9" x14ac:dyDescent="0.35">
      <c r="A76" s="39" t="s">
        <v>80</v>
      </c>
      <c r="B76" s="43"/>
      <c r="C76" s="10"/>
      <c r="D76" s="44"/>
    </row>
    <row r="77" spans="1:9" x14ac:dyDescent="0.35">
      <c r="A77" s="45" t="s">
        <v>81</v>
      </c>
      <c r="B77" s="9"/>
      <c r="C77" s="10"/>
      <c r="D77" s="44"/>
    </row>
    <row r="78" spans="1:9" x14ac:dyDescent="0.35">
      <c r="A78" s="45" t="s">
        <v>82</v>
      </c>
      <c r="B78" s="9"/>
      <c r="C78" s="10"/>
      <c r="D78" s="44"/>
    </row>
    <row r="79" spans="1:9" x14ac:dyDescent="0.35">
      <c r="A79" s="39" t="s">
        <v>83</v>
      </c>
      <c r="B79" s="6"/>
      <c r="C79" s="10"/>
      <c r="D79" s="44"/>
    </row>
    <row r="80" spans="1:9" x14ac:dyDescent="0.35">
      <c r="A80" s="45" t="s">
        <v>84</v>
      </c>
      <c r="B80" s="9"/>
      <c r="C80" s="10"/>
      <c r="D80" s="44"/>
    </row>
    <row r="81" spans="1:16" x14ac:dyDescent="0.35">
      <c r="A81" s="45" t="s">
        <v>85</v>
      </c>
      <c r="B81" s="9"/>
      <c r="C81" s="10"/>
      <c r="D81" s="44"/>
    </row>
    <row r="82" spans="1:16" x14ac:dyDescent="0.35">
      <c r="A82" s="39" t="s">
        <v>86</v>
      </c>
      <c r="B82" s="6"/>
      <c r="C82" s="10"/>
      <c r="D82" s="44"/>
    </row>
    <row r="83" spans="1:16" ht="21.75" thickBot="1" x14ac:dyDescent="0.4">
      <c r="A83" s="45" t="s">
        <v>87</v>
      </c>
      <c r="B83" s="9"/>
      <c r="C83" s="13"/>
      <c r="D83" s="46"/>
    </row>
    <row r="84" spans="1:16" ht="21.75" thickBot="1" x14ac:dyDescent="0.4">
      <c r="A84" s="36" t="s">
        <v>88</v>
      </c>
      <c r="B84" s="37">
        <f>+B73</f>
        <v>179756600</v>
      </c>
      <c r="C84" s="37">
        <f t="shared" ref="C84:D84" si="4">+C73</f>
        <v>-966466</v>
      </c>
      <c r="D84" s="37">
        <f t="shared" si="4"/>
        <v>178790134</v>
      </c>
      <c r="O84" s="18"/>
      <c r="P84" s="4"/>
    </row>
    <row r="85" spans="1:16" x14ac:dyDescent="0.35">
      <c r="A85" s="48" t="s">
        <v>89</v>
      </c>
      <c r="B85"/>
      <c r="C85"/>
      <c r="D85"/>
    </row>
    <row r="86" spans="1:16" x14ac:dyDescent="0.35">
      <c r="A86" s="48" t="s">
        <v>92</v>
      </c>
      <c r="B86"/>
      <c r="C86"/>
      <c r="D86"/>
    </row>
    <row r="87" spans="1:16" x14ac:dyDescent="0.35">
      <c r="A87" s="48" t="s">
        <v>93</v>
      </c>
      <c r="B87"/>
      <c r="C87"/>
      <c r="D87"/>
    </row>
    <row r="88" spans="1:16" x14ac:dyDescent="0.35">
      <c r="A88" s="48" t="s">
        <v>90</v>
      </c>
      <c r="B88"/>
      <c r="C88"/>
      <c r="D88"/>
    </row>
    <row r="89" spans="1:16" x14ac:dyDescent="0.35">
      <c r="A89" s="49" t="s">
        <v>94</v>
      </c>
      <c r="B89"/>
      <c r="C89"/>
      <c r="D89"/>
    </row>
    <row r="90" spans="1:16" x14ac:dyDescent="0.35">
      <c r="A90" s="48" t="s">
        <v>95</v>
      </c>
      <c r="B90"/>
      <c r="C90"/>
      <c r="D90"/>
    </row>
    <row r="91" spans="1:16" x14ac:dyDescent="0.35">
      <c r="A91" s="48" t="s">
        <v>91</v>
      </c>
      <c r="B91" s="6"/>
    </row>
    <row r="92" spans="1:16" x14ac:dyDescent="0.35">
      <c r="A92" s="5"/>
      <c r="B92" s="6"/>
    </row>
    <row r="93" spans="1:16" ht="23.25" x14ac:dyDescent="0.5">
      <c r="A93" s="25"/>
      <c r="B93" s="20"/>
      <c r="C93" s="21"/>
      <c r="D93" s="21"/>
      <c r="E93" s="26"/>
    </row>
    <row r="94" spans="1:16" ht="23.25" x14ac:dyDescent="0.5">
      <c r="A94" s="26"/>
      <c r="B94" s="26"/>
      <c r="C94" s="53"/>
      <c r="D94" s="53"/>
      <c r="E94" s="22"/>
    </row>
    <row r="95" spans="1:16" ht="23.25" x14ac:dyDescent="0.5">
      <c r="A95" s="52"/>
      <c r="B95" s="52"/>
      <c r="C95" s="23"/>
      <c r="D95" s="24"/>
      <c r="E95" s="23"/>
    </row>
    <row r="96" spans="1:16" ht="23.25" x14ac:dyDescent="0.5">
      <c r="A96" s="21"/>
      <c r="B96" s="24"/>
      <c r="C96" s="21"/>
      <c r="D96" s="24"/>
      <c r="E96" s="21"/>
    </row>
    <row r="97" spans="1:7" ht="23.25" x14ac:dyDescent="0.5">
      <c r="A97" s="24"/>
      <c r="B97" s="21"/>
      <c r="C97" s="53"/>
      <c r="D97" s="53"/>
      <c r="E97" s="27"/>
    </row>
    <row r="98" spans="1:7" ht="23.25" x14ac:dyDescent="0.5">
      <c r="A98" s="24"/>
      <c r="B98" s="21"/>
      <c r="C98" s="53"/>
      <c r="D98" s="53"/>
      <c r="E98" s="21"/>
    </row>
    <row r="99" spans="1:7" ht="23.25" x14ac:dyDescent="0.5">
      <c r="A99" s="26"/>
      <c r="B99" s="24"/>
      <c r="C99" s="21"/>
      <c r="D99" s="21"/>
      <c r="E99" s="21"/>
      <c r="F99" s="3"/>
      <c r="G99" s="3"/>
    </row>
    <row r="100" spans="1:7" ht="23.25" x14ac:dyDescent="0.5">
      <c r="A100" s="26"/>
      <c r="B100" s="24"/>
      <c r="C100" s="21"/>
      <c r="D100" s="21"/>
      <c r="E100" s="21"/>
      <c r="F100" s="3"/>
      <c r="G100" s="3"/>
    </row>
    <row r="101" spans="1:7" ht="23.25" x14ac:dyDescent="0.5">
      <c r="A101" s="21"/>
      <c r="B101" s="21"/>
      <c r="C101" s="21"/>
      <c r="D101" s="21"/>
      <c r="E101" s="21"/>
      <c r="F101" s="3"/>
      <c r="G101" s="3"/>
    </row>
    <row r="102" spans="1:7" ht="23.25" x14ac:dyDescent="0.5">
      <c r="A102" s="21"/>
      <c r="B102" s="21"/>
      <c r="C102" s="53"/>
      <c r="D102" s="53"/>
      <c r="E102" s="53"/>
      <c r="F102" s="3"/>
      <c r="G102" s="3"/>
    </row>
    <row r="103" spans="1:7" ht="23.25" x14ac:dyDescent="0.5">
      <c r="A103" s="21"/>
      <c r="B103" s="21"/>
      <c r="C103" s="21"/>
      <c r="D103" s="24"/>
      <c r="E103" s="24"/>
      <c r="F103" s="3"/>
      <c r="G103" s="3"/>
    </row>
    <row r="104" spans="1:7" ht="23.25" x14ac:dyDescent="0.5">
      <c r="A104" s="21"/>
      <c r="B104" s="21"/>
      <c r="C104" s="21"/>
      <c r="D104" s="24"/>
      <c r="E104" s="24"/>
      <c r="F104" s="3"/>
      <c r="G104" s="3"/>
    </row>
    <row r="105" spans="1:7" ht="27.75" x14ac:dyDescent="0.65">
      <c r="A105" s="21"/>
      <c r="B105" s="21"/>
      <c r="C105" s="54"/>
      <c r="D105" s="54"/>
      <c r="E105" s="54"/>
      <c r="F105" s="3"/>
      <c r="G105" s="3"/>
    </row>
    <row r="106" spans="1:7" ht="23.25" x14ac:dyDescent="0.5">
      <c r="A106" s="21"/>
      <c r="B106" s="21"/>
      <c r="C106" s="53"/>
      <c r="D106" s="53"/>
      <c r="E106" s="53"/>
      <c r="F106" s="3"/>
      <c r="G106" s="3"/>
    </row>
  </sheetData>
  <mergeCells count="10">
    <mergeCell ref="C98:D98"/>
    <mergeCell ref="C97:D97"/>
    <mergeCell ref="C105:E105"/>
    <mergeCell ref="C106:E106"/>
    <mergeCell ref="C102:E102"/>
    <mergeCell ref="A1:D1"/>
    <mergeCell ref="A2:D2"/>
    <mergeCell ref="A3:D3"/>
    <mergeCell ref="A95:B95"/>
    <mergeCell ref="C94:D94"/>
  </mergeCells>
  <printOptions horizontalCentered="1"/>
  <pageMargins left="0.70866141732283505" right="0.70866141732283505" top="0.74803149606299202" bottom="0.74803149606299202" header="0.31496062992126" footer="0.31496062992126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2022</vt:lpstr>
      <vt:lpstr>'PRESUPUESTO APROBADO 2022'!Área_de_impresión</vt:lpstr>
      <vt:lpstr>'PRESUPUESTO APROBADO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2022-09-02T14:53:27Z</cp:lastPrinted>
  <dcterms:created xsi:type="dcterms:W3CDTF">2022-06-01T19:16:27Z</dcterms:created>
  <dcterms:modified xsi:type="dcterms:W3CDTF">2022-09-02T14:53:40Z</dcterms:modified>
</cp:coreProperties>
</file>